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75" windowWidth="14070" windowHeight="117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Položky!$A$1:$G$80</definedName>
    <definedName name="_xlnm.Print_Area" localSheetId="1">Rekapitulace!$A$1:$I$17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79" i="3" l="1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5" i="3"/>
  <c r="BD75" i="3"/>
  <c r="BC75" i="3"/>
  <c r="BB75" i="3"/>
  <c r="BB80" i="3" s="1"/>
  <c r="F15" i="2" s="1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15" i="2"/>
  <c r="A15" i="2"/>
  <c r="C80" i="3"/>
  <c r="BE69" i="3"/>
  <c r="BD69" i="3"/>
  <c r="BC69" i="3"/>
  <c r="BA69" i="3"/>
  <c r="G69" i="3"/>
  <c r="BB69" i="3" s="1"/>
  <c r="BE66" i="3"/>
  <c r="BD66" i="3"/>
  <c r="BC66" i="3"/>
  <c r="BA66" i="3"/>
  <c r="G66" i="3"/>
  <c r="BB66" i="3" s="1"/>
  <c r="BE65" i="3"/>
  <c r="BD65" i="3"/>
  <c r="BC65" i="3"/>
  <c r="BC70" i="3" s="1"/>
  <c r="G14" i="2" s="1"/>
  <c r="BA65" i="3"/>
  <c r="G65" i="3"/>
  <c r="B14" i="2"/>
  <c r="A14" i="2"/>
  <c r="BA70" i="3"/>
  <c r="E14" i="2" s="1"/>
  <c r="C70" i="3"/>
  <c r="BE62" i="3"/>
  <c r="BD62" i="3"/>
  <c r="BD63" i="3" s="1"/>
  <c r="H13" i="2" s="1"/>
  <c r="BC62" i="3"/>
  <c r="BB62" i="3"/>
  <c r="BB63" i="3" s="1"/>
  <c r="F13" i="2" s="1"/>
  <c r="G62" i="3"/>
  <c r="BA62" i="3" s="1"/>
  <c r="BA63" i="3" s="1"/>
  <c r="E13" i="2" s="1"/>
  <c r="B13" i="2"/>
  <c r="A13" i="2"/>
  <c r="BE63" i="3"/>
  <c r="I13" i="2" s="1"/>
  <c r="BC63" i="3"/>
  <c r="G13" i="2" s="1"/>
  <c r="C63" i="3"/>
  <c r="BE59" i="3"/>
  <c r="BD59" i="3"/>
  <c r="BC59" i="3"/>
  <c r="BB59" i="3"/>
  <c r="G59" i="3"/>
  <c r="BA59" i="3" s="1"/>
  <c r="BE58" i="3"/>
  <c r="BD58" i="3"/>
  <c r="BD60" i="3" s="1"/>
  <c r="H12" i="2" s="1"/>
  <c r="BC58" i="3"/>
  <c r="BB58" i="3"/>
  <c r="G58" i="3"/>
  <c r="BA58" i="3" s="1"/>
  <c r="B12" i="2"/>
  <c r="A12" i="2"/>
  <c r="C60" i="3"/>
  <c r="BE54" i="3"/>
  <c r="BD54" i="3"/>
  <c r="BC54" i="3"/>
  <c r="BB54" i="3"/>
  <c r="G54" i="3"/>
  <c r="BA54" i="3" s="1"/>
  <c r="BE52" i="3"/>
  <c r="BE56" i="3" s="1"/>
  <c r="I11" i="2" s="1"/>
  <c r="BD52" i="3"/>
  <c r="BD56" i="3" s="1"/>
  <c r="H11" i="2" s="1"/>
  <c r="BC52" i="3"/>
  <c r="BB52" i="3"/>
  <c r="G52" i="3"/>
  <c r="BA52" i="3" s="1"/>
  <c r="B11" i="2"/>
  <c r="A11" i="2"/>
  <c r="BC56" i="3"/>
  <c r="G11" i="2" s="1"/>
  <c r="BB56" i="3"/>
  <c r="F11" i="2" s="1"/>
  <c r="C56" i="3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C50" i="3" s="1"/>
  <c r="G10" i="2" s="1"/>
  <c r="BB43" i="3"/>
  <c r="G43" i="3"/>
  <c r="G50" i="3" s="1"/>
  <c r="B10" i="2"/>
  <c r="A10" i="2"/>
  <c r="C50" i="3"/>
  <c r="BE39" i="3"/>
  <c r="BD39" i="3"/>
  <c r="BC39" i="3"/>
  <c r="BC41" i="3" s="1"/>
  <c r="G9" i="2" s="1"/>
  <c r="BB39" i="3"/>
  <c r="BB41" i="3" s="1"/>
  <c r="F9" i="2" s="1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9" i="2"/>
  <c r="A9" i="2"/>
  <c r="C41" i="3"/>
  <c r="BE31" i="3"/>
  <c r="BD31" i="3"/>
  <c r="BD34" i="3" s="1"/>
  <c r="H8" i="2" s="1"/>
  <c r="BC31" i="3"/>
  <c r="BC34" i="3" s="1"/>
  <c r="G8" i="2" s="1"/>
  <c r="BB31" i="3"/>
  <c r="BB34" i="3" s="1"/>
  <c r="F8" i="2" s="1"/>
  <c r="G31" i="3"/>
  <c r="G34" i="3" s="1"/>
  <c r="B8" i="2"/>
  <c r="A8" i="2"/>
  <c r="BE34" i="3"/>
  <c r="I8" i="2" s="1"/>
  <c r="C34" i="3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29" i="3" s="1"/>
  <c r="G7" i="2" s="1"/>
  <c r="BB8" i="3"/>
  <c r="BB29" i="3" s="1"/>
  <c r="F7" i="2" s="1"/>
  <c r="G8" i="3"/>
  <c r="B7" i="2"/>
  <c r="A7" i="2"/>
  <c r="C29" i="3"/>
  <c r="E4" i="3"/>
  <c r="C4" i="3"/>
  <c r="F3" i="3"/>
  <c r="C3" i="3"/>
  <c r="C2" i="2"/>
  <c r="C1" i="2"/>
  <c r="C31" i="1"/>
  <c r="C9" i="1"/>
  <c r="G7" i="1"/>
  <c r="D2" i="1"/>
  <c r="C2" i="1"/>
  <c r="BE29" i="3" l="1"/>
  <c r="I7" i="2" s="1"/>
  <c r="BD50" i="3"/>
  <c r="H10" i="2" s="1"/>
  <c r="BD41" i="3"/>
  <c r="H9" i="2" s="1"/>
  <c r="BE50" i="3"/>
  <c r="I10" i="2" s="1"/>
  <c r="BD80" i="3"/>
  <c r="H15" i="2" s="1"/>
  <c r="BE41" i="3"/>
  <c r="I9" i="2" s="1"/>
  <c r="BB60" i="3"/>
  <c r="F12" i="2" s="1"/>
  <c r="BE60" i="3"/>
  <c r="I12" i="2" s="1"/>
  <c r="BE80" i="3"/>
  <c r="I15" i="2" s="1"/>
  <c r="G60" i="3"/>
  <c r="BC80" i="3"/>
  <c r="G15" i="2" s="1"/>
  <c r="G16" i="2" s="1"/>
  <c r="C18" i="1" s="1"/>
  <c r="BC60" i="3"/>
  <c r="G12" i="2" s="1"/>
  <c r="G70" i="3"/>
  <c r="BD29" i="3"/>
  <c r="H7" i="2" s="1"/>
  <c r="BB50" i="3"/>
  <c r="F10" i="2" s="1"/>
  <c r="G29" i="3"/>
  <c r="BB65" i="3"/>
  <c r="BD70" i="3"/>
  <c r="H14" i="2" s="1"/>
  <c r="BE70" i="3"/>
  <c r="I14" i="2" s="1"/>
  <c r="BA41" i="3"/>
  <c r="E9" i="2" s="1"/>
  <c r="BA80" i="3"/>
  <c r="E15" i="2" s="1"/>
  <c r="BA56" i="3"/>
  <c r="E11" i="2" s="1"/>
  <c r="BA60" i="3"/>
  <c r="E12" i="2" s="1"/>
  <c r="BB70" i="3"/>
  <c r="F14" i="2" s="1"/>
  <c r="F16" i="2" s="1"/>
  <c r="C16" i="1" s="1"/>
  <c r="BA31" i="3"/>
  <c r="BA34" i="3" s="1"/>
  <c r="E8" i="2" s="1"/>
  <c r="G41" i="3"/>
  <c r="G56" i="3"/>
  <c r="G80" i="3"/>
  <c r="BA8" i="3"/>
  <c r="BA29" i="3" s="1"/>
  <c r="E7" i="2" s="1"/>
  <c r="BA43" i="3"/>
  <c r="BA50" i="3" s="1"/>
  <c r="E10" i="2" s="1"/>
  <c r="G63" i="3"/>
  <c r="I16" i="2" l="1"/>
  <c r="C21" i="1" s="1"/>
  <c r="H16" i="2"/>
  <c r="C17" i="1" s="1"/>
  <c r="E16" i="2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<sst xmlns="http://schemas.openxmlformats.org/spreadsheetml/2006/main" count="279" uniqueCount="194">
  <si>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</si>
  <si>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</si>
  <si>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</si>
  <si>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</si>
  <si>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</si>
  <si>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</si>
  <si>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</si>
  <si>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</si>
  <si>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</si>
  <si>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</si>
  <si>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</si>
  <si>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</si>
  <si>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</si>
  <si>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</si>
  <si>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</si>
  <si>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</si>
  <si>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</si>
  <si>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</si>
  <si>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</si>
  <si>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</si>
  <si>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</si>
  <si>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</si>
  <si>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</si>
  <si>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</si>
  <si>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</si>
  <si>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</si>
  <si>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</si>
  <si>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</si>
  <si>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</si>
  <si>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</si>
  <si>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</si>
  <si>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</si>
  <si>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</si>
  <si>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</si>
  <si>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</si>
  <si>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</si>
  <si>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</si>
  <si>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</si>
  <si>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</si>
  <si>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</si>
  <si>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</si>
  <si>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</si>
  <si>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</si>
  <si>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</si>
  <si>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</si>
  <si>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</si>
  <si>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</si>
  <si>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</si>
  <si>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</si>
  <si>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</si>
  <si>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</si>
  <si>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</si>
  <si>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</si>
  <si>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</si>
  <si>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</si>
  <si>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</si>
  <si>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</si>
  <si>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</si>
  <si>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</si>
  <si>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</si>
  <si>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</si>
  <si>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</si>
  <si>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</si>
  <si>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</si>
  <si>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</si>
  <si>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</si>
  <si>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</si>
  <si>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</si>
  <si>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</si>
  <si>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</si>
  <si>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</si>
  <si>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</si>
  <si>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</si>
  <si>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20400011</t>
  </si>
  <si>
    <t>Rekonstrukce a přístavba Rychty Krásensko</t>
  </si>
  <si>
    <t>IO06</t>
  </si>
  <si>
    <t>VODOVOD Z OBECNÍ STUDNY</t>
  </si>
  <si>
    <t>PŘÍVOD VODY ZE STUDNY</t>
  </si>
  <si>
    <t>113107141R00</t>
  </si>
  <si>
    <t xml:space="preserve">Odstranění podkladu pl. do 200 m2, živice tl. 5 cm </t>
  </si>
  <si>
    <t>m2</t>
  </si>
  <si>
    <t>113107142R00</t>
  </si>
  <si>
    <t xml:space="preserve">Odstranění podkladu pl.do 200 m2, OK tl. 10 cm </t>
  </si>
  <si>
    <t>113108441R00</t>
  </si>
  <si>
    <t xml:space="preserve">Rozrytí krytu,kamenivo bez zhut.,bez živič. pojiva </t>
  </si>
  <si>
    <t>119001422R00</t>
  </si>
  <si>
    <t xml:space="preserve">Dočasné zajištění kabelů - v počtu 3 - 6 kabelů </t>
  </si>
  <si>
    <t>m</t>
  </si>
  <si>
    <t>Položka se použije i pro zajištění kabelových tratí z volně ložených kabelů.</t>
  </si>
  <si>
    <t>120001101R00</t>
  </si>
  <si>
    <t xml:space="preserve">Příplatek za ztížení vykopávky v blízkosti vedení </t>
  </si>
  <si>
    <t>m3</t>
  </si>
  <si>
    <t>Položka se používá i pro ztížení vykopávky v blízkosti výbušnin.</t>
  </si>
  <si>
    <t>132301201R00</t>
  </si>
  <si>
    <t xml:space="preserve">Hloubení rýh šířky do 200 cm v hor.4 do 100 m3 </t>
  </si>
  <si>
    <t>41,0*0,80*1,50</t>
  </si>
  <si>
    <t>132301209R00</t>
  </si>
  <si>
    <t xml:space="preserve">Příplatek za lepivost - hloubení rýh 200cm v hor.4 </t>
  </si>
  <si>
    <t>162701105R00</t>
  </si>
  <si>
    <t xml:space="preserve">Vodorovné přemístění výkopku z hor.1-4 do 10000 m </t>
  </si>
  <si>
    <t>49,2-36,08-9,84</t>
  </si>
  <si>
    <t>162701109R00</t>
  </si>
  <si>
    <t xml:space="preserve">Příplatek k vod. přemístění hor.1-4 za další 1 km </t>
  </si>
  <si>
    <t>3,28*20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</si>
  <si>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</si>
  <si>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</si>
  <si>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</si>
  <si>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49,2-9,84-3,28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</si>
  <si>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</si>
  <si>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</si>
  <si>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</si>
  <si>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41,0*0,80*0,30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</si>
  <si>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</si>
  <si>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</si>
  <si>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</si>
  <si>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</si>
  <si>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</si>
  <si>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</si>
  <si>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Položka je určena pro práce v otevřeném výkopu, pro práce ve štole se k položce používá příplatek 45154-1192.</t>
  </si>
  <si>
    <t>41,0*0,80*0,10</t>
  </si>
  <si>
    <t>5</t>
  </si>
  <si>
    <t>Komunikace</t>
  </si>
  <si>
    <t>564251111R00</t>
  </si>
  <si>
    <t xml:space="preserve">Podklad ze štěrkopísku po zhutnění tloušťky 15 cm </t>
  </si>
  <si>
    <t>565171111R00</t>
  </si>
  <si>
    <t xml:space="preserve">Podklad kamen. obal. asfaltem tř.1 do 3 m,tl.10 cm </t>
  </si>
  <si>
    <t>577141112R00</t>
  </si>
  <si>
    <t xml:space="preserve">Beton asfaltový ABS, ABH tř.1 do 3 m, tl.5 cm </t>
  </si>
  <si>
    <t>919735112R00</t>
  </si>
  <si>
    <t xml:space="preserve">Řezání stávajícího živičného krytu tl. 5 - 10 cm </t>
  </si>
  <si>
    <t>V položce jsou zakalkulovány i náklady na spotřebu vody.</t>
  </si>
  <si>
    <t>8</t>
  </si>
  <si>
    <t>Trubní vedení</t>
  </si>
  <si>
    <t>871151121R00</t>
  </si>
  <si>
    <t xml:space="preserve">Montáž trubek polyetylenových ve výkopu d 25 mm </t>
  </si>
  <si>
    <t>871241121R00</t>
  </si>
  <si>
    <t xml:space="preserve">Montáž potrubí polyetylenového ve výkopu d 90 mm </t>
  </si>
  <si>
    <t>879172199R00</t>
  </si>
  <si>
    <t xml:space="preserve">Příplatek za montáž vodovodních přípojek DN 32-80 </t>
  </si>
  <si>
    <t>kus</t>
  </si>
  <si>
    <t>Položka je určena pro montáž vodovodních přípojek a platí pro jedno napojení vnitřní instalace objektu na vodovodní přípojku.</t>
  </si>
  <si>
    <t>62</t>
  </si>
  <si>
    <t>Ukončení ochranné trubky víčkem o 90mm včetně materiálu</t>
  </si>
  <si>
    <t>28613760</t>
  </si>
  <si>
    <t>Trubka tlaková PE HD (PE100) d 25 x 2,0 mm PN 10</t>
  </si>
  <si>
    <t>28614005.A</t>
  </si>
  <si>
    <t>Trubka ochranná plyn d 90 x 3,5 x 6000 mm PEHD</t>
  </si>
  <si>
    <t>87</t>
  </si>
  <si>
    <t>Potrubí z trub z plastických hmot</t>
  </si>
  <si>
    <t>892271111R00</t>
  </si>
  <si>
    <t xml:space="preserve">Tlaková zkouška vodovodního potrubí DN 125 </t>
  </si>
  <si>
    <t>V položce jsou započteny náklady na přísun, montáž, demontáž a odsun zkoušecího čerpadla, napuštění tlakovou vodou a dodání vody pro tlakovou zkoušku.</t>
  </si>
  <si>
    <t>892273111R00</t>
  </si>
  <si>
    <t xml:space="preserve">Desinfekce vodovodního potrubí DN 125 </t>
  </si>
  <si>
    <t>V položce jsou zakalkulovány náklady na napuštění a vypuštění vody, dodání vody a desinfekčního prostředku a na bakteriologický rozbor vody.</t>
  </si>
  <si>
    <t>89</t>
  </si>
  <si>
    <t>Ostatní konstrukce na trubním vedení</t>
  </si>
  <si>
    <t>63</t>
  </si>
  <si>
    <t xml:space="preserve">Položení identifikačního vodiče </t>
  </si>
  <si>
    <t>64</t>
  </si>
  <si>
    <t xml:space="preserve">výstražná folie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</si>
  <si>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</si>
  <si>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</si>
  <si>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</si>
  <si>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</si>
  <si>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</si>
  <si>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724</t>
  </si>
  <si>
    <t>Strojní vybavení</t>
  </si>
  <si>
    <t>724149101R00</t>
  </si>
  <si>
    <t xml:space="preserve">Montáž čerpadel </t>
  </si>
  <si>
    <t>61</t>
  </si>
  <si>
    <t>Čerpadlo ponorné do studny včetně plováku, sacího koše a příslušenství</t>
  </si>
  <si>
    <t>h = min.10m</t>
  </si>
  <si>
    <t xml:space="preserve">Q = 0,1 l/s </t>
  </si>
  <si>
    <t>998724201R00</t>
  </si>
  <si>
    <t xml:space="preserve">Přesun hmot pro strojní vybavení, výšky do 6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</si>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</sst>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1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59" xfId="1" applyNumberFormat="1" applyFont="1" applyFill="1" applyBorder="1" applyAlignment="1">
      <alignment horizontal="left" wrapText="1"/>
    </xf>
    <xf numFmtId="49" fontId="23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0" sqref="C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71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IO06</v>
      </c>
      <c r="D2" s="5" t="str">
        <f>Rekapitulace!G2</f>
        <v>PŘÍVOD VODY ZE STUDNY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75</v>
      </c>
      <c r="B5" s="18"/>
      <c r="C5" s="19" t="s">
        <v>76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73</v>
      </c>
      <c r="B7" s="25"/>
      <c r="C7" s="26" t="s">
        <v>74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92"/>
      <c r="D8" s="192"/>
      <c r="E8" s="19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92">
        <f>Projektant</f>
        <v>0</v>
      </c>
      <c r="D9" s="192"/>
      <c r="E9" s="193"/>
      <c r="F9" s="13"/>
      <c r="G9" s="34"/>
      <c r="H9" s="35"/>
    </row>
    <row r="10" spans="1:57" x14ac:dyDescent="0.2">
      <c r="A10" s="29" t="s">
        <v>14</v>
      </c>
      <c r="B10" s="13"/>
      <c r="C10" s="192"/>
      <c r="D10" s="192"/>
      <c r="E10" s="192"/>
      <c r="F10" s="36"/>
      <c r="G10" s="37"/>
      <c r="H10" s="38"/>
    </row>
    <row r="11" spans="1:57" ht="13.5" customHeight="1" x14ac:dyDescent="0.2">
      <c r="A11" s="29" t="s">
        <v>15</v>
      </c>
      <c r="B11" s="13"/>
      <c r="C11" s="192"/>
      <c r="D11" s="192"/>
      <c r="E11" s="192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94"/>
      <c r="D12" s="194"/>
      <c r="E12" s="19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/>
    </row>
    <row r="23" spans="1:7" ht="15.95" customHeight="1" thickBot="1" x14ac:dyDescent="0.25">
      <c r="A23" s="195" t="s">
        <v>33</v>
      </c>
      <c r="B23" s="196"/>
      <c r="C23" s="67">
        <f>C22+G23</f>
        <v>0</v>
      </c>
      <c r="D23" s="68" t="s">
        <v>34</v>
      </c>
      <c r="E23" s="69"/>
      <c r="F23" s="70"/>
      <c r="G23" s="56"/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187">
        <f>C23-F32</f>
        <v>0</v>
      </c>
      <c r="G30" s="188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187">
        <f>ROUND(PRODUCT(F30,C31/100),0)</f>
        <v>0</v>
      </c>
      <c r="G31" s="188"/>
    </row>
    <row r="32" spans="1:7" x14ac:dyDescent="0.2">
      <c r="A32" s="85"/>
      <c r="B32" s="86"/>
      <c r="C32" s="87"/>
      <c r="D32" s="86"/>
      <c r="E32" s="88"/>
      <c r="F32" s="187"/>
      <c r="G32" s="188"/>
    </row>
    <row r="33" spans="1:8" x14ac:dyDescent="0.2">
      <c r="A33" s="85"/>
      <c r="B33" s="89"/>
      <c r="C33" s="90"/>
      <c r="D33" s="86"/>
      <c r="E33" s="61"/>
      <c r="F33" s="187"/>
      <c r="G33" s="188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189">
        <f>ROUND(SUM(F30:F33),0)</f>
        <v>0</v>
      </c>
      <c r="G34" s="190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91"/>
      <c r="C37" s="191"/>
      <c r="D37" s="191"/>
      <c r="E37" s="191"/>
      <c r="F37" s="191"/>
      <c r="G37" s="191"/>
      <c r="H37" t="s">
        <v>5</v>
      </c>
    </row>
    <row r="38" spans="1:8" ht="12.75" customHeight="1" x14ac:dyDescent="0.2">
      <c r="A38" s="96"/>
      <c r="B38" s="191"/>
      <c r="C38" s="191"/>
      <c r="D38" s="191"/>
      <c r="E38" s="191"/>
      <c r="F38" s="191"/>
      <c r="G38" s="191"/>
      <c r="H38" t="s">
        <v>5</v>
      </c>
    </row>
    <row r="39" spans="1:8" x14ac:dyDescent="0.2">
      <c r="A39" s="96"/>
      <c r="B39" s="191"/>
      <c r="C39" s="191"/>
      <c r="D39" s="191"/>
      <c r="E39" s="191"/>
      <c r="F39" s="191"/>
      <c r="G39" s="191"/>
      <c r="H39" t="s">
        <v>5</v>
      </c>
    </row>
    <row r="40" spans="1:8" x14ac:dyDescent="0.2">
      <c r="A40" s="96"/>
      <c r="B40" s="191"/>
      <c r="C40" s="191"/>
      <c r="D40" s="191"/>
      <c r="E40" s="191"/>
      <c r="F40" s="191"/>
      <c r="G40" s="191"/>
      <c r="H40" t="s">
        <v>5</v>
      </c>
    </row>
    <row r="41" spans="1:8" x14ac:dyDescent="0.2">
      <c r="A41" s="96"/>
      <c r="B41" s="191"/>
      <c r="C41" s="191"/>
      <c r="D41" s="191"/>
      <c r="E41" s="191"/>
      <c r="F41" s="191"/>
      <c r="G41" s="191"/>
      <c r="H41" t="s">
        <v>5</v>
      </c>
    </row>
    <row r="42" spans="1:8" x14ac:dyDescent="0.2">
      <c r="A42" s="96"/>
      <c r="B42" s="191"/>
      <c r="C42" s="191"/>
      <c r="D42" s="191"/>
      <c r="E42" s="191"/>
      <c r="F42" s="191"/>
      <c r="G42" s="191"/>
      <c r="H42" t="s">
        <v>5</v>
      </c>
    </row>
    <row r="43" spans="1:8" x14ac:dyDescent="0.2">
      <c r="A43" s="96"/>
      <c r="B43" s="191"/>
      <c r="C43" s="191"/>
      <c r="D43" s="191"/>
      <c r="E43" s="191"/>
      <c r="F43" s="191"/>
      <c r="G43" s="191"/>
      <c r="H43" t="s">
        <v>5</v>
      </c>
    </row>
    <row r="44" spans="1:8" x14ac:dyDescent="0.2">
      <c r="A44" s="96"/>
      <c r="B44" s="191"/>
      <c r="C44" s="191"/>
      <c r="D44" s="191"/>
      <c r="E44" s="191"/>
      <c r="F44" s="191"/>
      <c r="G44" s="191"/>
      <c r="H44" t="s">
        <v>5</v>
      </c>
    </row>
    <row r="45" spans="1:8" ht="0.75" customHeight="1" x14ac:dyDescent="0.2">
      <c r="A45" s="96"/>
      <c r="B45" s="191"/>
      <c r="C45" s="191"/>
      <c r="D45" s="191"/>
      <c r="E45" s="191"/>
      <c r="F45" s="191"/>
      <c r="G45" s="191"/>
      <c r="H45" t="s">
        <v>5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7"/>
  <sheetViews>
    <sheetView workbookViewId="0">
      <selection activeCell="A18" sqref="A18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7" t="s">
        <v>48</v>
      </c>
      <c r="B1" s="198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49</v>
      </c>
      <c r="H1" s="101" t="s">
        <v>75</v>
      </c>
      <c r="I1" s="102"/>
    </row>
    <row r="2" spans="1:9" ht="13.5" thickBot="1" x14ac:dyDescent="0.25">
      <c r="A2" s="199" t="s">
        <v>50</v>
      </c>
      <c r="B2" s="200"/>
      <c r="C2" s="103" t="str">
        <f>CONCATENATE(cisloobjektu," ",nazevobjektu)</f>
        <v>IO06 VODOVOD Z OBECNÍ STUDNY</v>
      </c>
      <c r="D2" s="104"/>
      <c r="E2" s="105"/>
      <c r="F2" s="104"/>
      <c r="G2" s="201" t="s">
        <v>77</v>
      </c>
      <c r="H2" s="202"/>
      <c r="I2" s="20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82" t="str">
        <f>Položky!B7</f>
        <v>1</v>
      </c>
      <c r="B7" s="115" t="str">
        <f>Položky!C7</f>
        <v>Zemní práce</v>
      </c>
      <c r="C7" s="66"/>
      <c r="D7" s="116"/>
      <c r="E7" s="183">
        <f>Položky!BA29</f>
        <v>0</v>
      </c>
      <c r="F7" s="184">
        <f>Položky!BB29</f>
        <v>0</v>
      </c>
      <c r="G7" s="184">
        <f>Položky!BC29</f>
        <v>0</v>
      </c>
      <c r="H7" s="184">
        <f>Položky!BD29</f>
        <v>0</v>
      </c>
      <c r="I7" s="185">
        <f>Položky!BE29</f>
        <v>0</v>
      </c>
    </row>
    <row r="8" spans="1:9" s="35" customFormat="1" x14ac:dyDescent="0.2">
      <c r="A8" s="182" t="str">
        <f>Položky!B30</f>
        <v>45</v>
      </c>
      <c r="B8" s="115" t="str">
        <f>Položky!C30</f>
        <v>Podkladní a vedlejší konstrukce</v>
      </c>
      <c r="C8" s="66"/>
      <c r="D8" s="116"/>
      <c r="E8" s="183">
        <f>Položky!BA34</f>
        <v>0</v>
      </c>
      <c r="F8" s="184">
        <f>Položky!BB34</f>
        <v>0</v>
      </c>
      <c r="G8" s="184">
        <f>Položky!BC34</f>
        <v>0</v>
      </c>
      <c r="H8" s="184">
        <f>Položky!BD34</f>
        <v>0</v>
      </c>
      <c r="I8" s="185">
        <f>Položky!BE34</f>
        <v>0</v>
      </c>
    </row>
    <row r="9" spans="1:9" s="35" customFormat="1" x14ac:dyDescent="0.2">
      <c r="A9" s="182" t="str">
        <f>Položky!B35</f>
        <v>5</v>
      </c>
      <c r="B9" s="115" t="str">
        <f>Položky!C35</f>
        <v>Komunikace</v>
      </c>
      <c r="C9" s="66"/>
      <c r="D9" s="116"/>
      <c r="E9" s="183">
        <f>Položky!BA41</f>
        <v>0</v>
      </c>
      <c r="F9" s="184">
        <f>Položky!BB41</f>
        <v>0</v>
      </c>
      <c r="G9" s="184">
        <f>Položky!BC41</f>
        <v>0</v>
      </c>
      <c r="H9" s="184">
        <f>Položky!BD41</f>
        <v>0</v>
      </c>
      <c r="I9" s="185">
        <f>Položky!BE41</f>
        <v>0</v>
      </c>
    </row>
    <row r="10" spans="1:9" s="35" customFormat="1" x14ac:dyDescent="0.2">
      <c r="A10" s="182" t="str">
        <f>Položky!B42</f>
        <v>8</v>
      </c>
      <c r="B10" s="115" t="str">
        <f>Položky!C42</f>
        <v>Trubní vedení</v>
      </c>
      <c r="C10" s="66"/>
      <c r="D10" s="116"/>
      <c r="E10" s="183">
        <f>Položky!BA50</f>
        <v>0</v>
      </c>
      <c r="F10" s="184">
        <f>Položky!BB50</f>
        <v>0</v>
      </c>
      <c r="G10" s="184">
        <f>Položky!BC50</f>
        <v>0</v>
      </c>
      <c r="H10" s="184">
        <f>Položky!BD50</f>
        <v>0</v>
      </c>
      <c r="I10" s="185">
        <f>Položky!BE50</f>
        <v>0</v>
      </c>
    </row>
    <row r="11" spans="1:9" s="35" customFormat="1" x14ac:dyDescent="0.2">
      <c r="A11" s="182" t="str">
        <f>Položky!B51</f>
        <v>87</v>
      </c>
      <c r="B11" s="115" t="str">
        <f>Položky!C51</f>
        <v>Potrubí z trub z plastických hmot</v>
      </c>
      <c r="C11" s="66"/>
      <c r="D11" s="116"/>
      <c r="E11" s="183">
        <f>Položky!BA56</f>
        <v>0</v>
      </c>
      <c r="F11" s="184">
        <f>Položky!BB56</f>
        <v>0</v>
      </c>
      <c r="G11" s="184">
        <f>Položky!BC56</f>
        <v>0</v>
      </c>
      <c r="H11" s="184">
        <f>Položky!BD56</f>
        <v>0</v>
      </c>
      <c r="I11" s="185">
        <f>Položky!BE56</f>
        <v>0</v>
      </c>
    </row>
    <row r="12" spans="1:9" s="35" customFormat="1" x14ac:dyDescent="0.2">
      <c r="A12" s="182" t="str">
        <f>Položky!B57</f>
        <v>89</v>
      </c>
      <c r="B12" s="115" t="str">
        <f>Položky!C57</f>
        <v>Ostatní konstrukce na trubním vedení</v>
      </c>
      <c r="C12" s="66"/>
      <c r="D12" s="116"/>
      <c r="E12" s="183">
        <f>Položky!BA60</f>
        <v>0</v>
      </c>
      <c r="F12" s="184">
        <f>Položky!BB60</f>
        <v>0</v>
      </c>
      <c r="G12" s="184">
        <f>Položky!BC60</f>
        <v>0</v>
      </c>
      <c r="H12" s="184">
        <f>Položky!BD60</f>
        <v>0</v>
      </c>
      <c r="I12" s="185">
        <f>Položky!BE60</f>
        <v>0</v>
      </c>
    </row>
    <row r="13" spans="1:9" s="35" customFormat="1" x14ac:dyDescent="0.2">
      <c r="A13" s="182" t="str">
        <f>Položky!B61</f>
        <v>99</v>
      </c>
      <c r="B13" s="115" t="str">
        <f>Položky!C61</f>
        <v>Staveništní přesun hmot</v>
      </c>
      <c r="C13" s="66"/>
      <c r="D13" s="116"/>
      <c r="E13" s="183">
        <f>Položky!BA63</f>
        <v>0</v>
      </c>
      <c r="F13" s="184">
        <f>Položky!BB63</f>
        <v>0</v>
      </c>
      <c r="G13" s="184">
        <f>Položky!BC63</f>
        <v>0</v>
      </c>
      <c r="H13" s="184">
        <f>Položky!BD63</f>
        <v>0</v>
      </c>
      <c r="I13" s="185">
        <f>Položky!BE63</f>
        <v>0</v>
      </c>
    </row>
    <row r="14" spans="1:9" s="35" customFormat="1" x14ac:dyDescent="0.2">
      <c r="A14" s="182" t="str">
        <f>Položky!B64</f>
        <v>724</v>
      </c>
      <c r="B14" s="115" t="str">
        <f>Položky!C64</f>
        <v>Strojní vybavení</v>
      </c>
      <c r="C14" s="66"/>
      <c r="D14" s="116"/>
      <c r="E14" s="183">
        <f>Položky!BA70</f>
        <v>0</v>
      </c>
      <c r="F14" s="184">
        <f>Položky!BB70</f>
        <v>0</v>
      </c>
      <c r="G14" s="184">
        <f>Položky!BC70</f>
        <v>0</v>
      </c>
      <c r="H14" s="184">
        <f>Položky!BD70</f>
        <v>0</v>
      </c>
      <c r="I14" s="185">
        <f>Položky!BE70</f>
        <v>0</v>
      </c>
    </row>
    <row r="15" spans="1:9" s="35" customFormat="1" ht="13.5" thickBot="1" x14ac:dyDescent="0.25">
      <c r="A15" s="182" t="str">
        <f>Položky!B71</f>
        <v>D96</v>
      </c>
      <c r="B15" s="115" t="str">
        <f>Položky!C71</f>
        <v>Přesuny suti a vybouraných hmot</v>
      </c>
      <c r="C15" s="66"/>
      <c r="D15" s="116"/>
      <c r="E15" s="183">
        <f>Položky!BA80</f>
        <v>0</v>
      </c>
      <c r="F15" s="184">
        <f>Položky!BB80</f>
        <v>0</v>
      </c>
      <c r="G15" s="184">
        <f>Položky!BC80</f>
        <v>0</v>
      </c>
      <c r="H15" s="184">
        <f>Položky!BD80</f>
        <v>0</v>
      </c>
      <c r="I15" s="185">
        <f>Položky!BE80</f>
        <v>0</v>
      </c>
    </row>
    <row r="16" spans="1:9" s="123" customFormat="1" ht="13.5" thickBot="1" x14ac:dyDescent="0.25">
      <c r="A16" s="117"/>
      <c r="B16" s="118" t="s">
        <v>57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9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8" spans="1:9" x14ac:dyDescent="0.2">
      <c r="B18" s="123"/>
      <c r="F18" s="124"/>
      <c r="G18" s="125"/>
      <c r="H18" s="125"/>
      <c r="I18" s="126"/>
    </row>
    <row r="19" spans="1:9" x14ac:dyDescent="0.2">
      <c r="F19" s="124"/>
      <c r="G19" s="125"/>
      <c r="H19" s="125"/>
      <c r="I19" s="126"/>
    </row>
    <row r="20" spans="1:9" x14ac:dyDescent="0.2">
      <c r="F20" s="124"/>
      <c r="G20" s="125"/>
      <c r="H20" s="125"/>
      <c r="I20" s="126"/>
    </row>
    <row r="21" spans="1:9" x14ac:dyDescent="0.2">
      <c r="F21" s="124"/>
      <c r="G21" s="125"/>
      <c r="H21" s="125"/>
      <c r="I21" s="126"/>
    </row>
    <row r="22" spans="1:9" x14ac:dyDescent="0.2">
      <c r="F22" s="124"/>
      <c r="G22" s="125"/>
      <c r="H22" s="125"/>
      <c r="I22" s="126"/>
    </row>
    <row r="23" spans="1:9" x14ac:dyDescent="0.2">
      <c r="F23" s="124"/>
      <c r="G23" s="125"/>
      <c r="H23" s="125"/>
      <c r="I23" s="126"/>
    </row>
    <row r="24" spans="1:9" x14ac:dyDescent="0.2">
      <c r="F24" s="124"/>
      <c r="G24" s="125"/>
      <c r="H24" s="125"/>
      <c r="I24" s="126"/>
    </row>
    <row r="25" spans="1:9" x14ac:dyDescent="0.2">
      <c r="F25" s="124"/>
      <c r="G25" s="125"/>
      <c r="H25" s="125"/>
      <c r="I25" s="126"/>
    </row>
    <row r="26" spans="1:9" x14ac:dyDescent="0.2">
      <c r="F26" s="124"/>
      <c r="G26" s="125"/>
      <c r="H26" s="125"/>
      <c r="I26" s="126"/>
    </row>
    <row r="27" spans="1:9" x14ac:dyDescent="0.2">
      <c r="F27" s="124"/>
      <c r="G27" s="125"/>
      <c r="H27" s="125"/>
      <c r="I27" s="126"/>
    </row>
    <row r="28" spans="1:9" x14ac:dyDescent="0.2">
      <c r="F28" s="124"/>
      <c r="G28" s="125"/>
      <c r="H28" s="125"/>
      <c r="I28" s="126"/>
    </row>
    <row r="29" spans="1:9" x14ac:dyDescent="0.2">
      <c r="F29" s="124"/>
      <c r="G29" s="125"/>
      <c r="H29" s="125"/>
      <c r="I29" s="126"/>
    </row>
    <row r="30" spans="1:9" x14ac:dyDescent="0.2">
      <c r="F30" s="124"/>
      <c r="G30" s="125"/>
      <c r="H30" s="125"/>
      <c r="I30" s="126"/>
    </row>
    <row r="31" spans="1:9" x14ac:dyDescent="0.2">
      <c r="F31" s="124"/>
      <c r="G31" s="125"/>
      <c r="H31" s="125"/>
      <c r="I31" s="126"/>
    </row>
    <row r="32" spans="1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  <row r="65" spans="6:9" x14ac:dyDescent="0.2">
      <c r="F65" s="124"/>
      <c r="G65" s="125"/>
      <c r="H65" s="125"/>
      <c r="I65" s="126"/>
    </row>
    <row r="66" spans="6:9" x14ac:dyDescent="0.2">
      <c r="F66" s="124"/>
      <c r="G66" s="125"/>
      <c r="H66" s="125"/>
      <c r="I66" s="126"/>
    </row>
    <row r="67" spans="6:9" x14ac:dyDescent="0.2">
      <c r="F67" s="124"/>
      <c r="G67" s="125"/>
      <c r="H67" s="125"/>
      <c r="I67" s="126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3"/>
  <sheetViews>
    <sheetView showGridLines="0" showZeros="0" topLeftCell="A37" zoomScaleNormal="100" workbookViewId="0">
      <selection activeCell="E69" sqref="E69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6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9" t="s">
        <v>72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7" t="s">
        <v>48</v>
      </c>
      <c r="B3" s="198"/>
      <c r="C3" s="97" t="str">
        <f>CONCATENATE(cislostavby," ",nazevstavby)</f>
        <v>20400011 Rekonstrukce a přístavba Rychty Krásensko</v>
      </c>
      <c r="D3" s="132"/>
      <c r="E3" s="133" t="s">
        <v>59</v>
      </c>
      <c r="F3" s="134" t="str">
        <f>Rekapitulace!H1</f>
        <v>IO06</v>
      </c>
      <c r="G3" s="135"/>
    </row>
    <row r="4" spans="1:104" ht="13.5" thickBot="1" x14ac:dyDescent="0.25">
      <c r="A4" s="210" t="s">
        <v>50</v>
      </c>
      <c r="B4" s="200"/>
      <c r="C4" s="103" t="str">
        <f>CONCATENATE(cisloobjektu," ",nazevobjektu)</f>
        <v>IO06 VODOVOD Z OBECNÍ STUDNY</v>
      </c>
      <c r="D4" s="136"/>
      <c r="E4" s="211" t="str">
        <f>Rekapitulace!G2</f>
        <v>PŘÍVOD VODY ZE STUDNY</v>
      </c>
      <c r="F4" s="212"/>
      <c r="G4" s="213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60</v>
      </c>
      <c r="B6" s="141" t="s">
        <v>61</v>
      </c>
      <c r="C6" s="141" t="s">
        <v>62</v>
      </c>
      <c r="D6" s="141" t="s">
        <v>63</v>
      </c>
      <c r="E6" s="142" t="s">
        <v>64</v>
      </c>
      <c r="F6" s="141" t="s">
        <v>65</v>
      </c>
      <c r="G6" s="143" t="s">
        <v>66</v>
      </c>
    </row>
    <row r="7" spans="1:104" x14ac:dyDescent="0.2">
      <c r="A7" s="144" t="s">
        <v>67</v>
      </c>
      <c r="B7" s="145" t="s">
        <v>68</v>
      </c>
      <c r="C7" s="146" t="s">
        <v>69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78</v>
      </c>
      <c r="C8" s="154" t="s">
        <v>79</v>
      </c>
      <c r="D8" s="155" t="s">
        <v>80</v>
      </c>
      <c r="E8" s="156">
        <v>8</v>
      </c>
      <c r="F8" s="156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0</v>
      </c>
    </row>
    <row r="9" spans="1:104" x14ac:dyDescent="0.2">
      <c r="A9" s="152">
        <v>2</v>
      </c>
      <c r="B9" s="153" t="s">
        <v>81</v>
      </c>
      <c r="C9" s="154" t="s">
        <v>82</v>
      </c>
      <c r="D9" s="155" t="s">
        <v>80</v>
      </c>
      <c r="E9" s="156">
        <v>8</v>
      </c>
      <c r="F9" s="156">
        <v>0</v>
      </c>
      <c r="G9" s="157">
        <f>E9*F9</f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>IF(AZ9=1,G9,0)</f>
        <v>0</v>
      </c>
      <c r="BB9" s="127">
        <f>IF(AZ9=2,G9,0)</f>
        <v>0</v>
      </c>
      <c r="BC9" s="127">
        <f>IF(AZ9=3,G9,0)</f>
        <v>0</v>
      </c>
      <c r="BD9" s="127">
        <f>IF(AZ9=4,G9,0)</f>
        <v>0</v>
      </c>
      <c r="BE9" s="127">
        <f>IF(AZ9=5,G9,0)</f>
        <v>0</v>
      </c>
      <c r="CA9" s="158">
        <v>1</v>
      </c>
      <c r="CB9" s="158">
        <v>1</v>
      </c>
      <c r="CZ9" s="127">
        <v>0</v>
      </c>
    </row>
    <row r="10" spans="1:104" x14ac:dyDescent="0.2">
      <c r="A10" s="152">
        <v>3</v>
      </c>
      <c r="B10" s="153" t="s">
        <v>83</v>
      </c>
      <c r="C10" s="154" t="s">
        <v>84</v>
      </c>
      <c r="D10" s="155" t="s">
        <v>80</v>
      </c>
      <c r="E10" s="156">
        <v>8</v>
      </c>
      <c r="F10" s="156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</v>
      </c>
    </row>
    <row r="11" spans="1:104" x14ac:dyDescent="0.2">
      <c r="A11" s="152">
        <v>4</v>
      </c>
      <c r="B11" s="153" t="s">
        <v>85</v>
      </c>
      <c r="C11" s="154" t="s">
        <v>86</v>
      </c>
      <c r="D11" s="155" t="s">
        <v>87</v>
      </c>
      <c r="E11" s="156">
        <v>5</v>
      </c>
      <c r="F11" s="156">
        <v>0</v>
      </c>
      <c r="G11" s="157">
        <f>E11*F11</f>
        <v>0</v>
      </c>
      <c r="O11" s="151">
        <v>2</v>
      </c>
      <c r="AA11" s="127">
        <v>1</v>
      </c>
      <c r="AB11" s="127">
        <v>1</v>
      </c>
      <c r="AC11" s="127">
        <v>1</v>
      </c>
      <c r="AZ11" s="127">
        <v>1</v>
      </c>
      <c r="BA11" s="127">
        <f>IF(AZ11=1,G11,0)</f>
        <v>0</v>
      </c>
      <c r="BB11" s="127">
        <f>IF(AZ11=2,G11,0)</f>
        <v>0</v>
      </c>
      <c r="BC11" s="127">
        <f>IF(AZ11=3,G11,0)</f>
        <v>0</v>
      </c>
      <c r="BD11" s="127">
        <f>IF(AZ11=4,G11,0)</f>
        <v>0</v>
      </c>
      <c r="BE11" s="127">
        <f>IF(AZ11=5,G11,0)</f>
        <v>0</v>
      </c>
      <c r="CA11" s="158">
        <v>1</v>
      </c>
      <c r="CB11" s="158">
        <v>1</v>
      </c>
      <c r="CZ11" s="127">
        <v>6.0999999999999999E-2</v>
      </c>
    </row>
    <row r="12" spans="1:104" x14ac:dyDescent="0.2">
      <c r="A12" s="159"/>
      <c r="B12" s="160"/>
      <c r="C12" s="204" t="s">
        <v>88</v>
      </c>
      <c r="D12" s="205"/>
      <c r="E12" s="205"/>
      <c r="F12" s="205"/>
      <c r="G12" s="206"/>
      <c r="L12" s="161" t="s">
        <v>88</v>
      </c>
      <c r="O12" s="151">
        <v>3</v>
      </c>
    </row>
    <row r="13" spans="1:104" x14ac:dyDescent="0.2">
      <c r="A13" s="152">
        <v>5</v>
      </c>
      <c r="B13" s="153" t="s">
        <v>89</v>
      </c>
      <c r="C13" s="154" t="s">
        <v>90</v>
      </c>
      <c r="D13" s="155" t="s">
        <v>91</v>
      </c>
      <c r="E13" s="156">
        <v>10</v>
      </c>
      <c r="F13" s="156">
        <v>0</v>
      </c>
      <c r="G13" s="157">
        <f>E13*F13</f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>IF(AZ13=1,G13,0)</f>
        <v>0</v>
      </c>
      <c r="BB13" s="127">
        <f>IF(AZ13=2,G13,0)</f>
        <v>0</v>
      </c>
      <c r="BC13" s="127">
        <f>IF(AZ13=3,G13,0)</f>
        <v>0</v>
      </c>
      <c r="BD13" s="127">
        <f>IF(AZ13=4,G13,0)</f>
        <v>0</v>
      </c>
      <c r="BE13" s="127">
        <f>IF(AZ13=5,G13,0)</f>
        <v>0</v>
      </c>
      <c r="CA13" s="158">
        <v>1</v>
      </c>
      <c r="CB13" s="158">
        <v>1</v>
      </c>
      <c r="CZ13" s="127">
        <v>0</v>
      </c>
    </row>
    <row r="14" spans="1:104" x14ac:dyDescent="0.2">
      <c r="A14" s="159"/>
      <c r="B14" s="160"/>
      <c r="C14" s="204" t="s">
        <v>92</v>
      </c>
      <c r="D14" s="205"/>
      <c r="E14" s="205"/>
      <c r="F14" s="205"/>
      <c r="G14" s="206"/>
      <c r="L14" s="161" t="s">
        <v>92</v>
      </c>
      <c r="O14" s="151">
        <v>3</v>
      </c>
    </row>
    <row r="15" spans="1:104" x14ac:dyDescent="0.2">
      <c r="A15" s="152">
        <v>6</v>
      </c>
      <c r="B15" s="153" t="s">
        <v>93</v>
      </c>
      <c r="C15" s="154" t="s">
        <v>94</v>
      </c>
      <c r="D15" s="155" t="s">
        <v>91</v>
      </c>
      <c r="E15" s="156">
        <v>49.2</v>
      </c>
      <c r="F15" s="156">
        <v>0</v>
      </c>
      <c r="G15" s="157">
        <f>E15*F15</f>
        <v>0</v>
      </c>
      <c r="O15" s="151">
        <v>2</v>
      </c>
      <c r="AA15" s="127">
        <v>1</v>
      </c>
      <c r="AB15" s="127">
        <v>1</v>
      </c>
      <c r="AC15" s="127">
        <v>1</v>
      </c>
      <c r="AZ15" s="127">
        <v>1</v>
      </c>
      <c r="BA15" s="127">
        <f>IF(AZ15=1,G15,0)</f>
        <v>0</v>
      </c>
      <c r="BB15" s="127">
        <f>IF(AZ15=2,G15,0)</f>
        <v>0</v>
      </c>
      <c r="BC15" s="127">
        <f>IF(AZ15=3,G15,0)</f>
        <v>0</v>
      </c>
      <c r="BD15" s="127">
        <f>IF(AZ15=4,G15,0)</f>
        <v>0</v>
      </c>
      <c r="BE15" s="127">
        <f>IF(AZ15=5,G15,0)</f>
        <v>0</v>
      </c>
      <c r="CA15" s="158">
        <v>1</v>
      </c>
      <c r="CB15" s="158">
        <v>1</v>
      </c>
      <c r="CZ15" s="127">
        <v>0</v>
      </c>
    </row>
    <row r="16" spans="1:104" x14ac:dyDescent="0.2">
      <c r="A16" s="159"/>
      <c r="B16" s="162"/>
      <c r="C16" s="207" t="s">
        <v>95</v>
      </c>
      <c r="D16" s="208"/>
      <c r="E16" s="163">
        <v>49.2</v>
      </c>
      <c r="F16" s="164"/>
      <c r="G16" s="165"/>
      <c r="M16" s="161" t="s">
        <v>95</v>
      </c>
      <c r="O16" s="151"/>
    </row>
    <row r="17" spans="1:104" x14ac:dyDescent="0.2">
      <c r="A17" s="152">
        <v>7</v>
      </c>
      <c r="B17" s="153" t="s">
        <v>96</v>
      </c>
      <c r="C17" s="154" t="s">
        <v>97</v>
      </c>
      <c r="D17" s="155" t="s">
        <v>91</v>
      </c>
      <c r="E17" s="156">
        <v>49.2</v>
      </c>
      <c r="F17" s="156">
        <v>0</v>
      </c>
      <c r="G17" s="157">
        <f>E17*F17</f>
        <v>0</v>
      </c>
      <c r="O17" s="151">
        <v>2</v>
      </c>
      <c r="AA17" s="127">
        <v>1</v>
      </c>
      <c r="AB17" s="127">
        <v>1</v>
      </c>
      <c r="AC17" s="127">
        <v>1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1</v>
      </c>
      <c r="CB17" s="158">
        <v>1</v>
      </c>
      <c r="CZ17" s="127">
        <v>0</v>
      </c>
    </row>
    <row r="18" spans="1:104" x14ac:dyDescent="0.2">
      <c r="A18" s="152">
        <v>8</v>
      </c>
      <c r="B18" s="153" t="s">
        <v>98</v>
      </c>
      <c r="C18" s="154" t="s">
        <v>99</v>
      </c>
      <c r="D18" s="155" t="s">
        <v>91</v>
      </c>
      <c r="E18" s="156">
        <v>3.28</v>
      </c>
      <c r="F18" s="156">
        <v>0</v>
      </c>
      <c r="G18" s="157">
        <f>E18*F18</f>
        <v>0</v>
      </c>
      <c r="O18" s="151">
        <v>2</v>
      </c>
      <c r="AA18" s="127">
        <v>1</v>
      </c>
      <c r="AB18" s="127">
        <v>1</v>
      </c>
      <c r="AC18" s="127">
        <v>1</v>
      </c>
      <c r="AZ18" s="127">
        <v>1</v>
      </c>
      <c r="BA18" s="127">
        <f>IF(AZ18=1,G18,0)</f>
        <v>0</v>
      </c>
      <c r="BB18" s="127">
        <f>IF(AZ18=2,G18,0)</f>
        <v>0</v>
      </c>
      <c r="BC18" s="127">
        <f>IF(AZ18=3,G18,0)</f>
        <v>0</v>
      </c>
      <c r="BD18" s="127">
        <f>IF(AZ18=4,G18,0)</f>
        <v>0</v>
      </c>
      <c r="BE18" s="127">
        <f>IF(AZ18=5,G18,0)</f>
        <v>0</v>
      </c>
      <c r="CA18" s="158">
        <v>1</v>
      </c>
      <c r="CB18" s="158">
        <v>1</v>
      </c>
      <c r="CZ18" s="127">
        <v>0</v>
      </c>
    </row>
    <row r="19" spans="1:104" x14ac:dyDescent="0.2">
      <c r="A19" s="159"/>
      <c r="B19" s="162"/>
      <c r="C19" s="207" t="s">
        <v>100</v>
      </c>
      <c r="D19" s="208"/>
      <c r="E19" s="163">
        <v>3.28</v>
      </c>
      <c r="F19" s="164"/>
      <c r="G19" s="165"/>
      <c r="M19" s="161" t="s">
        <v>100</v>
      </c>
      <c r="O19" s="151"/>
    </row>
    <row r="20" spans="1:104" x14ac:dyDescent="0.2">
      <c r="A20" s="152">
        <v>9</v>
      </c>
      <c r="B20" s="153" t="s">
        <v>101</v>
      </c>
      <c r="C20" s="154" t="s">
        <v>102</v>
      </c>
      <c r="D20" s="155" t="s">
        <v>91</v>
      </c>
      <c r="E20" s="156">
        <v>65.599999999999994</v>
      </c>
      <c r="F20" s="156">
        <v>0</v>
      </c>
      <c r="G20" s="157">
        <f>E20*F20</f>
        <v>0</v>
      </c>
      <c r="O20" s="151">
        <v>2</v>
      </c>
      <c r="AA20" s="127">
        <v>1</v>
      </c>
      <c r="AB20" s="127">
        <v>1</v>
      </c>
      <c r="AC20" s="127">
        <v>1</v>
      </c>
      <c r="AZ20" s="127">
        <v>1</v>
      </c>
      <c r="BA20" s="127">
        <f>IF(AZ20=1,G20,0)</f>
        <v>0</v>
      </c>
      <c r="BB20" s="127">
        <f>IF(AZ20=2,G20,0)</f>
        <v>0</v>
      </c>
      <c r="BC20" s="127">
        <f>IF(AZ20=3,G20,0)</f>
        <v>0</v>
      </c>
      <c r="BD20" s="127">
        <f>IF(AZ20=4,G20,0)</f>
        <v>0</v>
      </c>
      <c r="BE20" s="127">
        <f>IF(AZ20=5,G20,0)</f>
        <v>0</v>
      </c>
      <c r="CA20" s="158">
        <v>1</v>
      </c>
      <c r="CB20" s="158">
        <v>1</v>
      </c>
      <c r="CZ20" s="127">
        <v>0</v>
      </c>
    </row>
    <row r="21" spans="1:104" x14ac:dyDescent="0.2">
      <c r="A21" s="159"/>
      <c r="B21" s="162"/>
      <c r="C21" s="207" t="s">
        <v>103</v>
      </c>
      <c r="D21" s="208"/>
      <c r="E21" s="163">
        <v>65.599999999999994</v>
      </c>
      <c r="F21" s="164"/>
      <c r="G21" s="165"/>
      <c r="M21" s="161" t="s">
        <v>103</v>
      </c>
      <c r="O21" s="151"/>
    </row>
    <row r="22" spans="1:104" x14ac:dyDescent="0.2">
      <c r="A22" s="152">
        <v>10</v>
      </c>
      <c r="B22" s="153" t="s">
        <v>104</v>
      </c>
      <c r="C22" s="154" t="s">
        <v>105</v>
      </c>
      <c r="D22" s="155" t="s">
        <v>91</v>
      </c>
      <c r="E22" s="156">
        <v>36.08</v>
      </c>
      <c r="F22" s="156">
        <v>0</v>
      </c>
      <c r="G22" s="157">
        <f>E22*F22</f>
        <v>0</v>
      </c>
      <c r="O22" s="151">
        <v>2</v>
      </c>
      <c r="AA22" s="127">
        <v>1</v>
      </c>
      <c r="AB22" s="127">
        <v>1</v>
      </c>
      <c r="AC22" s="127">
        <v>1</v>
      </c>
      <c r="AZ22" s="127">
        <v>1</v>
      </c>
      <c r="BA22" s="127">
        <f>IF(AZ22=1,G22,0)</f>
        <v>0</v>
      </c>
      <c r="BB22" s="127">
        <f>IF(AZ22=2,G22,0)</f>
        <v>0</v>
      </c>
      <c r="BC22" s="127">
        <f>IF(AZ22=3,G22,0)</f>
        <v>0</v>
      </c>
      <c r="BD22" s="127">
        <f>IF(AZ22=4,G22,0)</f>
        <v>0</v>
      </c>
      <c r="BE22" s="127">
        <f>IF(AZ22=5,G22,0)</f>
        <v>0</v>
      </c>
      <c r="CA22" s="158">
        <v>1</v>
      </c>
      <c r="CB22" s="158">
        <v>1</v>
      </c>
      <c r="CZ22" s="127">
        <v>0</v>
      </c>
    </row>
    <row r="23" spans="1:104" x14ac:dyDescent="0.2">
      <c r="A23" s="159"/>
      <c r="B23" s="160"/>
      <c r="C23" s="204" t="s">
        <v>106</v>
      </c>
      <c r="D23" s="205"/>
      <c r="E23" s="205"/>
      <c r="F23" s="205"/>
      <c r="G23" s="206"/>
      <c r="L23" s="161" t="s">
        <v>106</v>
      </c>
      <c r="O23" s="151">
        <v>3</v>
      </c>
    </row>
    <row r="24" spans="1:104" x14ac:dyDescent="0.2">
      <c r="A24" s="159"/>
      <c r="B24" s="162"/>
      <c r="C24" s="207" t="s">
        <v>107</v>
      </c>
      <c r="D24" s="208"/>
      <c r="E24" s="163">
        <v>36.08</v>
      </c>
      <c r="F24" s="164"/>
      <c r="G24" s="165"/>
      <c r="M24" s="161" t="s">
        <v>107</v>
      </c>
      <c r="O24" s="151"/>
    </row>
    <row r="25" spans="1:104" x14ac:dyDescent="0.2">
      <c r="A25" s="152">
        <v>11</v>
      </c>
      <c r="B25" s="153" t="s">
        <v>108</v>
      </c>
      <c r="C25" s="154" t="s">
        <v>109</v>
      </c>
      <c r="D25" s="155" t="s">
        <v>91</v>
      </c>
      <c r="E25" s="156">
        <v>9.84</v>
      </c>
      <c r="F25" s="156">
        <v>0</v>
      </c>
      <c r="G25" s="157">
        <f>E25*F25</f>
        <v>0</v>
      </c>
      <c r="O25" s="151">
        <v>2</v>
      </c>
      <c r="AA25" s="127">
        <v>1</v>
      </c>
      <c r="AB25" s="127">
        <v>1</v>
      </c>
      <c r="AC25" s="127">
        <v>1</v>
      </c>
      <c r="AZ25" s="127">
        <v>1</v>
      </c>
      <c r="BA25" s="127">
        <f>IF(AZ25=1,G25,0)</f>
        <v>0</v>
      </c>
      <c r="BB25" s="127">
        <f>IF(AZ25=2,G25,0)</f>
        <v>0</v>
      </c>
      <c r="BC25" s="127">
        <f>IF(AZ25=3,G25,0)</f>
        <v>0</v>
      </c>
      <c r="BD25" s="127">
        <f>IF(AZ25=4,G25,0)</f>
        <v>0</v>
      </c>
      <c r="BE25" s="127">
        <f>IF(AZ25=5,G25,0)</f>
        <v>0</v>
      </c>
      <c r="CA25" s="158">
        <v>1</v>
      </c>
      <c r="CB25" s="158">
        <v>1</v>
      </c>
      <c r="CZ25" s="127">
        <v>0</v>
      </c>
    </row>
    <row r="26" spans="1:104" ht="22.5" x14ac:dyDescent="0.2">
      <c r="A26" s="159"/>
      <c r="B26" s="160"/>
      <c r="C26" s="204" t="s">
        <v>110</v>
      </c>
      <c r="D26" s="205"/>
      <c r="E26" s="205"/>
      <c r="F26" s="205"/>
      <c r="G26" s="206"/>
      <c r="L26" s="161" t="s">
        <v>110</v>
      </c>
      <c r="O26" s="151">
        <v>3</v>
      </c>
    </row>
    <row r="27" spans="1:104" x14ac:dyDescent="0.2">
      <c r="A27" s="159"/>
      <c r="B27" s="162"/>
      <c r="C27" s="207" t="s">
        <v>111</v>
      </c>
      <c r="D27" s="208"/>
      <c r="E27" s="163">
        <v>9.84</v>
      </c>
      <c r="F27" s="164"/>
      <c r="G27" s="165"/>
      <c r="M27" s="161" t="s">
        <v>111</v>
      </c>
      <c r="O27" s="151"/>
    </row>
    <row r="28" spans="1:104" x14ac:dyDescent="0.2">
      <c r="A28" s="152">
        <v>12</v>
      </c>
      <c r="B28" s="153" t="s">
        <v>112</v>
      </c>
      <c r="C28" s="154" t="s">
        <v>113</v>
      </c>
      <c r="D28" s="155" t="s">
        <v>91</v>
      </c>
      <c r="E28" s="156">
        <v>9.84</v>
      </c>
      <c r="F28" s="156">
        <v>0</v>
      </c>
      <c r="G28" s="157">
        <f>E28*F28</f>
        <v>0</v>
      </c>
      <c r="O28" s="151">
        <v>2</v>
      </c>
      <c r="AA28" s="127">
        <v>1</v>
      </c>
      <c r="AB28" s="127">
        <v>1</v>
      </c>
      <c r="AC28" s="127">
        <v>1</v>
      </c>
      <c r="AZ28" s="127">
        <v>1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1</v>
      </c>
      <c r="CZ28" s="127">
        <v>0</v>
      </c>
    </row>
    <row r="29" spans="1:104" x14ac:dyDescent="0.2">
      <c r="A29" s="166"/>
      <c r="B29" s="167" t="s">
        <v>70</v>
      </c>
      <c r="C29" s="168" t="str">
        <f>CONCATENATE(B7," ",C7)</f>
        <v>1 Zemní práce</v>
      </c>
      <c r="D29" s="169"/>
      <c r="E29" s="170"/>
      <c r="F29" s="171"/>
      <c r="G29" s="172">
        <f>SUM(G7:G28)</f>
        <v>0</v>
      </c>
      <c r="O29" s="151">
        <v>4</v>
      </c>
      <c r="BA29" s="173">
        <f>SUM(BA7:BA28)</f>
        <v>0</v>
      </c>
      <c r="BB29" s="173">
        <f>SUM(BB7:BB28)</f>
        <v>0</v>
      </c>
      <c r="BC29" s="173">
        <f>SUM(BC7:BC28)</f>
        <v>0</v>
      </c>
      <c r="BD29" s="173">
        <f>SUM(BD7:BD28)</f>
        <v>0</v>
      </c>
      <c r="BE29" s="173">
        <f>SUM(BE7:BE28)</f>
        <v>0</v>
      </c>
    </row>
    <row r="30" spans="1:104" x14ac:dyDescent="0.2">
      <c r="A30" s="144" t="s">
        <v>67</v>
      </c>
      <c r="B30" s="145" t="s">
        <v>114</v>
      </c>
      <c r="C30" s="146" t="s">
        <v>115</v>
      </c>
      <c r="D30" s="147"/>
      <c r="E30" s="148"/>
      <c r="F30" s="148"/>
      <c r="G30" s="149"/>
      <c r="H30" s="150"/>
      <c r="I30" s="150"/>
      <c r="O30" s="151">
        <v>1</v>
      </c>
    </row>
    <row r="31" spans="1:104" x14ac:dyDescent="0.2">
      <c r="A31" s="152">
        <v>13</v>
      </c>
      <c r="B31" s="153" t="s">
        <v>116</v>
      </c>
      <c r="C31" s="154" t="s">
        <v>117</v>
      </c>
      <c r="D31" s="155" t="s">
        <v>91</v>
      </c>
      <c r="E31" s="156">
        <v>3.28</v>
      </c>
      <c r="F31" s="156">
        <v>0</v>
      </c>
      <c r="G31" s="157">
        <f>E31*F31</f>
        <v>0</v>
      </c>
      <c r="O31" s="151">
        <v>2</v>
      </c>
      <c r="AA31" s="127">
        <v>1</v>
      </c>
      <c r="AB31" s="127">
        <v>1</v>
      </c>
      <c r="AC31" s="127">
        <v>1</v>
      </c>
      <c r="AZ31" s="127">
        <v>1</v>
      </c>
      <c r="BA31" s="127">
        <f>IF(AZ31=1,G31,0)</f>
        <v>0</v>
      </c>
      <c r="BB31" s="127">
        <f>IF(AZ31=2,G31,0)</f>
        <v>0</v>
      </c>
      <c r="BC31" s="127">
        <f>IF(AZ31=3,G31,0)</f>
        <v>0</v>
      </c>
      <c r="BD31" s="127">
        <f>IF(AZ31=4,G31,0)</f>
        <v>0</v>
      </c>
      <c r="BE31" s="127">
        <f>IF(AZ31=5,G31,0)</f>
        <v>0</v>
      </c>
      <c r="CA31" s="158">
        <v>1</v>
      </c>
      <c r="CB31" s="158">
        <v>1</v>
      </c>
      <c r="CZ31" s="127">
        <v>1.891</v>
      </c>
    </row>
    <row r="32" spans="1:104" ht="22.5" x14ac:dyDescent="0.2">
      <c r="A32" s="159"/>
      <c r="B32" s="160"/>
      <c r="C32" s="204" t="s">
        <v>118</v>
      </c>
      <c r="D32" s="205"/>
      <c r="E32" s="205"/>
      <c r="F32" s="205"/>
      <c r="G32" s="206"/>
      <c r="L32" s="161" t="s">
        <v>118</v>
      </c>
      <c r="O32" s="151">
        <v>3</v>
      </c>
    </row>
    <row r="33" spans="1:104" x14ac:dyDescent="0.2">
      <c r="A33" s="159"/>
      <c r="B33" s="162"/>
      <c r="C33" s="207" t="s">
        <v>119</v>
      </c>
      <c r="D33" s="208"/>
      <c r="E33" s="163">
        <v>3.28</v>
      </c>
      <c r="F33" s="164"/>
      <c r="G33" s="165"/>
      <c r="M33" s="161" t="s">
        <v>119</v>
      </c>
      <c r="O33" s="151"/>
    </row>
    <row r="34" spans="1:104" x14ac:dyDescent="0.2">
      <c r="A34" s="166"/>
      <c r="B34" s="167" t="s">
        <v>70</v>
      </c>
      <c r="C34" s="168" t="str">
        <f>CONCATENATE(B30," ",C30)</f>
        <v>45 Podkladní a vedlejší konstrukce</v>
      </c>
      <c r="D34" s="169"/>
      <c r="E34" s="170"/>
      <c r="F34" s="171"/>
      <c r="G34" s="172">
        <f>SUM(G30:G33)</f>
        <v>0</v>
      </c>
      <c r="O34" s="151">
        <v>4</v>
      </c>
      <c r="BA34" s="173">
        <f>SUM(BA30:BA33)</f>
        <v>0</v>
      </c>
      <c r="BB34" s="173">
        <f>SUM(BB30:BB33)</f>
        <v>0</v>
      </c>
      <c r="BC34" s="173">
        <f>SUM(BC30:BC33)</f>
        <v>0</v>
      </c>
      <c r="BD34" s="173">
        <f>SUM(BD30:BD33)</f>
        <v>0</v>
      </c>
      <c r="BE34" s="173">
        <f>SUM(BE30:BE33)</f>
        <v>0</v>
      </c>
    </row>
    <row r="35" spans="1:104" x14ac:dyDescent="0.2">
      <c r="A35" s="144" t="s">
        <v>67</v>
      </c>
      <c r="B35" s="145" t="s">
        <v>120</v>
      </c>
      <c r="C35" s="146" t="s">
        <v>121</v>
      </c>
      <c r="D35" s="147"/>
      <c r="E35" s="148"/>
      <c r="F35" s="148"/>
      <c r="G35" s="149"/>
      <c r="H35" s="150"/>
      <c r="I35" s="150"/>
      <c r="O35" s="151">
        <v>1</v>
      </c>
    </row>
    <row r="36" spans="1:104" x14ac:dyDescent="0.2">
      <c r="A36" s="152">
        <v>14</v>
      </c>
      <c r="B36" s="153" t="s">
        <v>122</v>
      </c>
      <c r="C36" s="154" t="s">
        <v>123</v>
      </c>
      <c r="D36" s="155" t="s">
        <v>80</v>
      </c>
      <c r="E36" s="156">
        <v>8</v>
      </c>
      <c r="F36" s="156">
        <v>0</v>
      </c>
      <c r="G36" s="157">
        <f>E36*F36</f>
        <v>0</v>
      </c>
      <c r="O36" s="151">
        <v>2</v>
      </c>
      <c r="AA36" s="127">
        <v>1</v>
      </c>
      <c r="AB36" s="127">
        <v>1</v>
      </c>
      <c r="AC36" s="127">
        <v>1</v>
      </c>
      <c r="AZ36" s="127">
        <v>1</v>
      </c>
      <c r="BA36" s="127">
        <f>IF(AZ36=1,G36,0)</f>
        <v>0</v>
      </c>
      <c r="BB36" s="127">
        <f>IF(AZ36=2,G36,0)</f>
        <v>0</v>
      </c>
      <c r="BC36" s="127">
        <f>IF(AZ36=3,G36,0)</f>
        <v>0</v>
      </c>
      <c r="BD36" s="127">
        <f>IF(AZ36=4,G36,0)</f>
        <v>0</v>
      </c>
      <c r="BE36" s="127">
        <f>IF(AZ36=5,G36,0)</f>
        <v>0</v>
      </c>
      <c r="CA36" s="158">
        <v>1</v>
      </c>
      <c r="CB36" s="158">
        <v>1</v>
      </c>
      <c r="CZ36" s="127">
        <v>0.30399999999999999</v>
      </c>
    </row>
    <row r="37" spans="1:104" x14ac:dyDescent="0.2">
      <c r="A37" s="152">
        <v>15</v>
      </c>
      <c r="B37" s="153" t="s">
        <v>124</v>
      </c>
      <c r="C37" s="154" t="s">
        <v>125</v>
      </c>
      <c r="D37" s="155" t="s">
        <v>80</v>
      </c>
      <c r="E37" s="156">
        <v>8</v>
      </c>
      <c r="F37" s="156">
        <v>0</v>
      </c>
      <c r="G37" s="157">
        <f>E37*F37</f>
        <v>0</v>
      </c>
      <c r="O37" s="151">
        <v>2</v>
      </c>
      <c r="AA37" s="127">
        <v>1</v>
      </c>
      <c r="AB37" s="127">
        <v>1</v>
      </c>
      <c r="AC37" s="127">
        <v>1</v>
      </c>
      <c r="AZ37" s="127">
        <v>1</v>
      </c>
      <c r="BA37" s="127">
        <f>IF(AZ37=1,G37,0)</f>
        <v>0</v>
      </c>
      <c r="BB37" s="127">
        <f>IF(AZ37=2,G37,0)</f>
        <v>0</v>
      </c>
      <c r="BC37" s="127">
        <f>IF(AZ37=3,G37,0)</f>
        <v>0</v>
      </c>
      <c r="BD37" s="127">
        <f>IF(AZ37=4,G37,0)</f>
        <v>0</v>
      </c>
      <c r="BE37" s="127">
        <f>IF(AZ37=5,G37,0)</f>
        <v>0</v>
      </c>
      <c r="CA37" s="158">
        <v>1</v>
      </c>
      <c r="CB37" s="158">
        <v>1</v>
      </c>
      <c r="CZ37" s="127">
        <v>0.27200000000000002</v>
      </c>
    </row>
    <row r="38" spans="1:104" x14ac:dyDescent="0.2">
      <c r="A38" s="152">
        <v>16</v>
      </c>
      <c r="B38" s="153" t="s">
        <v>126</v>
      </c>
      <c r="C38" s="154" t="s">
        <v>127</v>
      </c>
      <c r="D38" s="155" t="s">
        <v>80</v>
      </c>
      <c r="E38" s="156">
        <v>8</v>
      </c>
      <c r="F38" s="156">
        <v>0</v>
      </c>
      <c r="G38" s="157">
        <f>E38*F38</f>
        <v>0</v>
      </c>
      <c r="O38" s="151">
        <v>2</v>
      </c>
      <c r="AA38" s="127">
        <v>1</v>
      </c>
      <c r="AB38" s="127">
        <v>1</v>
      </c>
      <c r="AC38" s="127">
        <v>1</v>
      </c>
      <c r="AZ38" s="127">
        <v>1</v>
      </c>
      <c r="BA38" s="127">
        <f>IF(AZ38=1,G38,0)</f>
        <v>0</v>
      </c>
      <c r="BB38" s="127">
        <f>IF(AZ38=2,G38,0)</f>
        <v>0</v>
      </c>
      <c r="BC38" s="127">
        <f>IF(AZ38=3,G38,0)</f>
        <v>0</v>
      </c>
      <c r="BD38" s="127">
        <f>IF(AZ38=4,G38,0)</f>
        <v>0</v>
      </c>
      <c r="BE38" s="127">
        <f>IF(AZ38=5,G38,0)</f>
        <v>0</v>
      </c>
      <c r="CA38" s="158">
        <v>1</v>
      </c>
      <c r="CB38" s="158">
        <v>1</v>
      </c>
      <c r="CZ38" s="127">
        <v>0.13400000000000001</v>
      </c>
    </row>
    <row r="39" spans="1:104" x14ac:dyDescent="0.2">
      <c r="A39" s="152">
        <v>17</v>
      </c>
      <c r="B39" s="153" t="s">
        <v>128</v>
      </c>
      <c r="C39" s="154" t="s">
        <v>129</v>
      </c>
      <c r="D39" s="155" t="s">
        <v>87</v>
      </c>
      <c r="E39" s="156">
        <v>10</v>
      </c>
      <c r="F39" s="156">
        <v>0</v>
      </c>
      <c r="G39" s="157">
        <f>E39*F39</f>
        <v>0</v>
      </c>
      <c r="O39" s="151">
        <v>2</v>
      </c>
      <c r="AA39" s="127">
        <v>1</v>
      </c>
      <c r="AB39" s="127">
        <v>1</v>
      </c>
      <c r="AC39" s="127">
        <v>1</v>
      </c>
      <c r="AZ39" s="127">
        <v>1</v>
      </c>
      <c r="BA39" s="127">
        <f>IF(AZ39=1,G39,0)</f>
        <v>0</v>
      </c>
      <c r="BB39" s="127">
        <f>IF(AZ39=2,G39,0)</f>
        <v>0</v>
      </c>
      <c r="BC39" s="127">
        <f>IF(AZ39=3,G39,0)</f>
        <v>0</v>
      </c>
      <c r="BD39" s="127">
        <f>IF(AZ39=4,G39,0)</f>
        <v>0</v>
      </c>
      <c r="BE39" s="127">
        <f>IF(AZ39=5,G39,0)</f>
        <v>0</v>
      </c>
      <c r="CA39" s="158">
        <v>1</v>
      </c>
      <c r="CB39" s="158">
        <v>1</v>
      </c>
      <c r="CZ39" s="127">
        <v>0</v>
      </c>
    </row>
    <row r="40" spans="1:104" x14ac:dyDescent="0.2">
      <c r="A40" s="159"/>
      <c r="B40" s="160"/>
      <c r="C40" s="204" t="s">
        <v>130</v>
      </c>
      <c r="D40" s="205"/>
      <c r="E40" s="205"/>
      <c r="F40" s="205"/>
      <c r="G40" s="206"/>
      <c r="L40" s="161" t="s">
        <v>130</v>
      </c>
      <c r="O40" s="151">
        <v>3</v>
      </c>
    </row>
    <row r="41" spans="1:104" x14ac:dyDescent="0.2">
      <c r="A41" s="166"/>
      <c r="B41" s="167" t="s">
        <v>70</v>
      </c>
      <c r="C41" s="168" t="str">
        <f>CONCATENATE(B35," ",C35)</f>
        <v>5 Komunikace</v>
      </c>
      <c r="D41" s="169"/>
      <c r="E41" s="170"/>
      <c r="F41" s="171"/>
      <c r="G41" s="172">
        <f>SUM(G35:G40)</f>
        <v>0</v>
      </c>
      <c r="O41" s="151">
        <v>4</v>
      </c>
      <c r="BA41" s="173">
        <f>SUM(BA35:BA40)</f>
        <v>0</v>
      </c>
      <c r="BB41" s="173">
        <f>SUM(BB35:BB40)</f>
        <v>0</v>
      </c>
      <c r="BC41" s="173">
        <f>SUM(BC35:BC40)</f>
        <v>0</v>
      </c>
      <c r="BD41" s="173">
        <f>SUM(BD35:BD40)</f>
        <v>0</v>
      </c>
      <c r="BE41" s="173">
        <f>SUM(BE35:BE40)</f>
        <v>0</v>
      </c>
    </row>
    <row r="42" spans="1:104" x14ac:dyDescent="0.2">
      <c r="A42" s="144" t="s">
        <v>67</v>
      </c>
      <c r="B42" s="145" t="s">
        <v>131</v>
      </c>
      <c r="C42" s="146" t="s">
        <v>132</v>
      </c>
      <c r="D42" s="147"/>
      <c r="E42" s="148"/>
      <c r="F42" s="148"/>
      <c r="G42" s="149"/>
      <c r="H42" s="150"/>
      <c r="I42" s="150"/>
      <c r="O42" s="151">
        <v>1</v>
      </c>
    </row>
    <row r="43" spans="1:104" x14ac:dyDescent="0.2">
      <c r="A43" s="152">
        <v>18</v>
      </c>
      <c r="B43" s="153" t="s">
        <v>133</v>
      </c>
      <c r="C43" s="154" t="s">
        <v>134</v>
      </c>
      <c r="D43" s="155" t="s">
        <v>87</v>
      </c>
      <c r="E43" s="156">
        <v>50</v>
      </c>
      <c r="F43" s="156">
        <v>0</v>
      </c>
      <c r="G43" s="157">
        <f>E43*F43</f>
        <v>0</v>
      </c>
      <c r="O43" s="151">
        <v>2</v>
      </c>
      <c r="AA43" s="127">
        <v>1</v>
      </c>
      <c r="AB43" s="127">
        <v>1</v>
      </c>
      <c r="AC43" s="127">
        <v>1</v>
      </c>
      <c r="AZ43" s="127">
        <v>1</v>
      </c>
      <c r="BA43" s="127">
        <f>IF(AZ43=1,G43,0)</f>
        <v>0</v>
      </c>
      <c r="BB43" s="127">
        <f>IF(AZ43=2,G43,0)</f>
        <v>0</v>
      </c>
      <c r="BC43" s="127">
        <f>IF(AZ43=3,G43,0)</f>
        <v>0</v>
      </c>
      <c r="BD43" s="127">
        <f>IF(AZ43=4,G43,0)</f>
        <v>0</v>
      </c>
      <c r="BE43" s="127">
        <f>IF(AZ43=5,G43,0)</f>
        <v>0</v>
      </c>
      <c r="CA43" s="158">
        <v>1</v>
      </c>
      <c r="CB43" s="158">
        <v>1</v>
      </c>
      <c r="CZ43" s="127">
        <v>0</v>
      </c>
    </row>
    <row r="44" spans="1:104" x14ac:dyDescent="0.2">
      <c r="A44" s="152">
        <v>19</v>
      </c>
      <c r="B44" s="153" t="s">
        <v>135</v>
      </c>
      <c r="C44" s="154" t="s">
        <v>136</v>
      </c>
      <c r="D44" s="155" t="s">
        <v>87</v>
      </c>
      <c r="E44" s="156">
        <v>6</v>
      </c>
      <c r="F44" s="156">
        <v>0</v>
      </c>
      <c r="G44" s="157">
        <f>E44*F44</f>
        <v>0</v>
      </c>
      <c r="O44" s="151">
        <v>2</v>
      </c>
      <c r="AA44" s="127">
        <v>1</v>
      </c>
      <c r="AB44" s="127">
        <v>1</v>
      </c>
      <c r="AC44" s="127">
        <v>1</v>
      </c>
      <c r="AZ44" s="127">
        <v>1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58">
        <v>1</v>
      </c>
      <c r="CB44" s="158">
        <v>1</v>
      </c>
      <c r="CZ44" s="127">
        <v>0</v>
      </c>
    </row>
    <row r="45" spans="1:104" x14ac:dyDescent="0.2">
      <c r="A45" s="152">
        <v>20</v>
      </c>
      <c r="B45" s="153" t="s">
        <v>137</v>
      </c>
      <c r="C45" s="154" t="s">
        <v>138</v>
      </c>
      <c r="D45" s="155" t="s">
        <v>139</v>
      </c>
      <c r="E45" s="156">
        <v>2</v>
      </c>
      <c r="F45" s="156">
        <v>0</v>
      </c>
      <c r="G45" s="157">
        <f>E45*F45</f>
        <v>0</v>
      </c>
      <c r="O45" s="151">
        <v>2</v>
      </c>
      <c r="AA45" s="127">
        <v>1</v>
      </c>
      <c r="AB45" s="127">
        <v>1</v>
      </c>
      <c r="AC45" s="127">
        <v>1</v>
      </c>
      <c r="AZ45" s="127">
        <v>1</v>
      </c>
      <c r="BA45" s="127">
        <f>IF(AZ45=1,G45,0)</f>
        <v>0</v>
      </c>
      <c r="BB45" s="127">
        <f>IF(AZ45=2,G45,0)</f>
        <v>0</v>
      </c>
      <c r="BC45" s="127">
        <f>IF(AZ45=3,G45,0)</f>
        <v>0</v>
      </c>
      <c r="BD45" s="127">
        <f>IF(AZ45=4,G45,0)</f>
        <v>0</v>
      </c>
      <c r="BE45" s="127">
        <f>IF(AZ45=5,G45,0)</f>
        <v>0</v>
      </c>
      <c r="CA45" s="158">
        <v>1</v>
      </c>
      <c r="CB45" s="158">
        <v>1</v>
      </c>
      <c r="CZ45" s="127">
        <v>8.0000000000000007E-5</v>
      </c>
    </row>
    <row r="46" spans="1:104" ht="22.5" x14ac:dyDescent="0.2">
      <c r="A46" s="159"/>
      <c r="B46" s="160"/>
      <c r="C46" s="204" t="s">
        <v>140</v>
      </c>
      <c r="D46" s="205"/>
      <c r="E46" s="205"/>
      <c r="F46" s="205"/>
      <c r="G46" s="206"/>
      <c r="L46" s="161" t="s">
        <v>140</v>
      </c>
      <c r="O46" s="151">
        <v>3</v>
      </c>
    </row>
    <row r="47" spans="1:104" ht="22.5" x14ac:dyDescent="0.2">
      <c r="A47" s="152">
        <v>21</v>
      </c>
      <c r="B47" s="153" t="s">
        <v>141</v>
      </c>
      <c r="C47" s="154" t="s">
        <v>142</v>
      </c>
      <c r="D47" s="155" t="s">
        <v>139</v>
      </c>
      <c r="E47" s="156">
        <v>2</v>
      </c>
      <c r="F47" s="156">
        <v>0</v>
      </c>
      <c r="G47" s="157">
        <f>E47*F47</f>
        <v>0</v>
      </c>
      <c r="O47" s="151">
        <v>2</v>
      </c>
      <c r="AA47" s="127">
        <v>12</v>
      </c>
      <c r="AB47" s="127">
        <v>0</v>
      </c>
      <c r="AC47" s="127">
        <v>26</v>
      </c>
      <c r="AZ47" s="127">
        <v>1</v>
      </c>
      <c r="BA47" s="127">
        <f>IF(AZ47=1,G47,0)</f>
        <v>0</v>
      </c>
      <c r="BB47" s="127">
        <f>IF(AZ47=2,G47,0)</f>
        <v>0</v>
      </c>
      <c r="BC47" s="127">
        <f>IF(AZ47=3,G47,0)</f>
        <v>0</v>
      </c>
      <c r="BD47" s="127">
        <f>IF(AZ47=4,G47,0)</f>
        <v>0</v>
      </c>
      <c r="BE47" s="127">
        <f>IF(AZ47=5,G47,0)</f>
        <v>0</v>
      </c>
      <c r="CA47" s="158">
        <v>12</v>
      </c>
      <c r="CB47" s="158">
        <v>0</v>
      </c>
      <c r="CZ47" s="127">
        <v>0</v>
      </c>
    </row>
    <row r="48" spans="1:104" x14ac:dyDescent="0.2">
      <c r="A48" s="152">
        <v>22</v>
      </c>
      <c r="B48" s="153" t="s">
        <v>143</v>
      </c>
      <c r="C48" s="154" t="s">
        <v>144</v>
      </c>
      <c r="D48" s="155" t="s">
        <v>87</v>
      </c>
      <c r="E48" s="156">
        <v>50</v>
      </c>
      <c r="F48" s="156">
        <v>0</v>
      </c>
      <c r="G48" s="157">
        <f>E48*F48</f>
        <v>0</v>
      </c>
      <c r="O48" s="151">
        <v>2</v>
      </c>
      <c r="AA48" s="127">
        <v>3</v>
      </c>
      <c r="AB48" s="127">
        <v>1</v>
      </c>
      <c r="AC48" s="127">
        <v>28613760</v>
      </c>
      <c r="AZ48" s="127">
        <v>1</v>
      </c>
      <c r="BA48" s="127">
        <f>IF(AZ48=1,G48,0)</f>
        <v>0</v>
      </c>
      <c r="BB48" s="127">
        <f>IF(AZ48=2,G48,0)</f>
        <v>0</v>
      </c>
      <c r="BC48" s="127">
        <f>IF(AZ48=3,G48,0)</f>
        <v>0</v>
      </c>
      <c r="BD48" s="127">
        <f>IF(AZ48=4,G48,0)</f>
        <v>0</v>
      </c>
      <c r="BE48" s="127">
        <f>IF(AZ48=5,G48,0)</f>
        <v>0</v>
      </c>
      <c r="CA48" s="158">
        <v>3</v>
      </c>
      <c r="CB48" s="158">
        <v>1</v>
      </c>
      <c r="CZ48" s="127">
        <v>1.9000000000000001E-4</v>
      </c>
    </row>
    <row r="49" spans="1:104" x14ac:dyDescent="0.2">
      <c r="A49" s="152">
        <v>23</v>
      </c>
      <c r="B49" s="153" t="s">
        <v>145</v>
      </c>
      <c r="C49" s="154" t="s">
        <v>146</v>
      </c>
      <c r="D49" s="155" t="s">
        <v>87</v>
      </c>
      <c r="E49" s="156">
        <v>6</v>
      </c>
      <c r="F49" s="156">
        <v>0</v>
      </c>
      <c r="G49" s="157">
        <f>E49*F49</f>
        <v>0</v>
      </c>
      <c r="O49" s="151">
        <v>2</v>
      </c>
      <c r="AA49" s="127">
        <v>3</v>
      </c>
      <c r="AB49" s="127">
        <v>1</v>
      </c>
      <c r="AC49" s="127" t="s">
        <v>145</v>
      </c>
      <c r="AZ49" s="127">
        <v>1</v>
      </c>
      <c r="BA49" s="127">
        <f>IF(AZ49=1,G49,0)</f>
        <v>0</v>
      </c>
      <c r="BB49" s="127">
        <f>IF(AZ49=2,G49,0)</f>
        <v>0</v>
      </c>
      <c r="BC49" s="127">
        <f>IF(AZ49=3,G49,0)</f>
        <v>0</v>
      </c>
      <c r="BD49" s="127">
        <f>IF(AZ49=4,G49,0)</f>
        <v>0</v>
      </c>
      <c r="BE49" s="127">
        <f>IF(AZ49=5,G49,0)</f>
        <v>0</v>
      </c>
      <c r="CA49" s="158">
        <v>3</v>
      </c>
      <c r="CB49" s="158">
        <v>1</v>
      </c>
      <c r="CZ49" s="127">
        <v>1.01E-3</v>
      </c>
    </row>
    <row r="50" spans="1:104" x14ac:dyDescent="0.2">
      <c r="A50" s="166"/>
      <c r="B50" s="167" t="s">
        <v>70</v>
      </c>
      <c r="C50" s="168" t="str">
        <f>CONCATENATE(B42," ",C42)</f>
        <v>8 Trubní vedení</v>
      </c>
      <c r="D50" s="169"/>
      <c r="E50" s="170"/>
      <c r="F50" s="171"/>
      <c r="G50" s="172">
        <f>SUM(G42:G49)</f>
        <v>0</v>
      </c>
      <c r="O50" s="151">
        <v>4</v>
      </c>
      <c r="BA50" s="173">
        <f>SUM(BA42:BA49)</f>
        <v>0</v>
      </c>
      <c r="BB50" s="173">
        <f>SUM(BB42:BB49)</f>
        <v>0</v>
      </c>
      <c r="BC50" s="173">
        <f>SUM(BC42:BC49)</f>
        <v>0</v>
      </c>
      <c r="BD50" s="173">
        <f>SUM(BD42:BD49)</f>
        <v>0</v>
      </c>
      <c r="BE50" s="173">
        <f>SUM(BE42:BE49)</f>
        <v>0</v>
      </c>
    </row>
    <row r="51" spans="1:104" x14ac:dyDescent="0.2">
      <c r="A51" s="144" t="s">
        <v>67</v>
      </c>
      <c r="B51" s="145" t="s">
        <v>147</v>
      </c>
      <c r="C51" s="146" t="s">
        <v>148</v>
      </c>
      <c r="D51" s="147"/>
      <c r="E51" s="148"/>
      <c r="F51" s="148"/>
      <c r="G51" s="149"/>
      <c r="H51" s="150"/>
      <c r="I51" s="150"/>
      <c r="O51" s="151">
        <v>1</v>
      </c>
    </row>
    <row r="52" spans="1:104" x14ac:dyDescent="0.2">
      <c r="A52" s="152">
        <v>24</v>
      </c>
      <c r="B52" s="153" t="s">
        <v>149</v>
      </c>
      <c r="C52" s="154" t="s">
        <v>150</v>
      </c>
      <c r="D52" s="155" t="s">
        <v>87</v>
      </c>
      <c r="E52" s="156">
        <v>50</v>
      </c>
      <c r="F52" s="156">
        <v>0</v>
      </c>
      <c r="G52" s="157">
        <f>E52*F52</f>
        <v>0</v>
      </c>
      <c r="O52" s="151">
        <v>2</v>
      </c>
      <c r="AA52" s="127">
        <v>1</v>
      </c>
      <c r="AB52" s="127">
        <v>1</v>
      </c>
      <c r="AC52" s="127">
        <v>1</v>
      </c>
      <c r="AZ52" s="127">
        <v>1</v>
      </c>
      <c r="BA52" s="127">
        <f>IF(AZ52=1,G52,0)</f>
        <v>0</v>
      </c>
      <c r="BB52" s="127">
        <f>IF(AZ52=2,G52,0)</f>
        <v>0</v>
      </c>
      <c r="BC52" s="127">
        <f>IF(AZ52=3,G52,0)</f>
        <v>0</v>
      </c>
      <c r="BD52" s="127">
        <f>IF(AZ52=4,G52,0)</f>
        <v>0</v>
      </c>
      <c r="BE52" s="127">
        <f>IF(AZ52=5,G52,0)</f>
        <v>0</v>
      </c>
      <c r="CA52" s="158">
        <v>1</v>
      </c>
      <c r="CB52" s="158">
        <v>1</v>
      </c>
      <c r="CZ52" s="127">
        <v>0</v>
      </c>
    </row>
    <row r="53" spans="1:104" ht="22.5" x14ac:dyDescent="0.2">
      <c r="A53" s="159"/>
      <c r="B53" s="160"/>
      <c r="C53" s="204" t="s">
        <v>151</v>
      </c>
      <c r="D53" s="205"/>
      <c r="E53" s="205"/>
      <c r="F53" s="205"/>
      <c r="G53" s="206"/>
      <c r="L53" s="161" t="s">
        <v>151</v>
      </c>
      <c r="O53" s="151">
        <v>3</v>
      </c>
    </row>
    <row r="54" spans="1:104" x14ac:dyDescent="0.2">
      <c r="A54" s="152">
        <v>25</v>
      </c>
      <c r="B54" s="153" t="s">
        <v>152</v>
      </c>
      <c r="C54" s="154" t="s">
        <v>153</v>
      </c>
      <c r="D54" s="155" t="s">
        <v>87</v>
      </c>
      <c r="E54" s="156">
        <v>50</v>
      </c>
      <c r="F54" s="156">
        <v>0</v>
      </c>
      <c r="G54" s="157">
        <f>E54*F54</f>
        <v>0</v>
      </c>
      <c r="O54" s="151">
        <v>2</v>
      </c>
      <c r="AA54" s="127">
        <v>1</v>
      </c>
      <c r="AB54" s="127">
        <v>1</v>
      </c>
      <c r="AC54" s="127">
        <v>1</v>
      </c>
      <c r="AZ54" s="127">
        <v>1</v>
      </c>
      <c r="BA54" s="127">
        <f>IF(AZ54=1,G54,0)</f>
        <v>0</v>
      </c>
      <c r="BB54" s="127">
        <f>IF(AZ54=2,G54,0)</f>
        <v>0</v>
      </c>
      <c r="BC54" s="127">
        <f>IF(AZ54=3,G54,0)</f>
        <v>0</v>
      </c>
      <c r="BD54" s="127">
        <f>IF(AZ54=4,G54,0)</f>
        <v>0</v>
      </c>
      <c r="BE54" s="127">
        <f>IF(AZ54=5,G54,0)</f>
        <v>0</v>
      </c>
      <c r="CA54" s="158">
        <v>1</v>
      </c>
      <c r="CB54" s="158">
        <v>1</v>
      </c>
      <c r="CZ54" s="127">
        <v>0</v>
      </c>
    </row>
    <row r="55" spans="1:104" ht="22.5" x14ac:dyDescent="0.2">
      <c r="A55" s="159"/>
      <c r="B55" s="160"/>
      <c r="C55" s="204" t="s">
        <v>154</v>
      </c>
      <c r="D55" s="205"/>
      <c r="E55" s="205"/>
      <c r="F55" s="205"/>
      <c r="G55" s="206"/>
      <c r="L55" s="161" t="s">
        <v>154</v>
      </c>
      <c r="O55" s="151">
        <v>3</v>
      </c>
    </row>
    <row r="56" spans="1:104" x14ac:dyDescent="0.2">
      <c r="A56" s="166"/>
      <c r="B56" s="167" t="s">
        <v>70</v>
      </c>
      <c r="C56" s="168" t="str">
        <f>CONCATENATE(B51," ",C51)</f>
        <v>87 Potrubí z trub z plastických hmot</v>
      </c>
      <c r="D56" s="169"/>
      <c r="E56" s="170"/>
      <c r="F56" s="171"/>
      <c r="G56" s="172">
        <f>SUM(G51:G55)</f>
        <v>0</v>
      </c>
      <c r="O56" s="151">
        <v>4</v>
      </c>
      <c r="BA56" s="173">
        <f>SUM(BA51:BA55)</f>
        <v>0</v>
      </c>
      <c r="BB56" s="173">
        <f>SUM(BB51:BB55)</f>
        <v>0</v>
      </c>
      <c r="BC56" s="173">
        <f>SUM(BC51:BC55)</f>
        <v>0</v>
      </c>
      <c r="BD56" s="173">
        <f>SUM(BD51:BD55)</f>
        <v>0</v>
      </c>
      <c r="BE56" s="173">
        <f>SUM(BE51:BE55)</f>
        <v>0</v>
      </c>
    </row>
    <row r="57" spans="1:104" x14ac:dyDescent="0.2">
      <c r="A57" s="144" t="s">
        <v>67</v>
      </c>
      <c r="B57" s="145" t="s">
        <v>155</v>
      </c>
      <c r="C57" s="146" t="s">
        <v>156</v>
      </c>
      <c r="D57" s="147"/>
      <c r="E57" s="148"/>
      <c r="F57" s="148"/>
      <c r="G57" s="149"/>
      <c r="H57" s="150"/>
      <c r="I57" s="150"/>
      <c r="O57" s="151">
        <v>1</v>
      </c>
    </row>
    <row r="58" spans="1:104" x14ac:dyDescent="0.2">
      <c r="A58" s="152">
        <v>26</v>
      </c>
      <c r="B58" s="153" t="s">
        <v>157</v>
      </c>
      <c r="C58" s="154" t="s">
        <v>158</v>
      </c>
      <c r="D58" s="155" t="s">
        <v>87</v>
      </c>
      <c r="E58" s="156">
        <v>42</v>
      </c>
      <c r="F58" s="156">
        <v>0</v>
      </c>
      <c r="G58" s="157">
        <f>E58*F58</f>
        <v>0</v>
      </c>
      <c r="O58" s="151">
        <v>2</v>
      </c>
      <c r="AA58" s="127">
        <v>12</v>
      </c>
      <c r="AB58" s="127">
        <v>0</v>
      </c>
      <c r="AC58" s="127">
        <v>1</v>
      </c>
      <c r="AZ58" s="127">
        <v>1</v>
      </c>
      <c r="BA58" s="127">
        <f>IF(AZ58=1,G58,0)</f>
        <v>0</v>
      </c>
      <c r="BB58" s="127">
        <f>IF(AZ58=2,G58,0)</f>
        <v>0</v>
      </c>
      <c r="BC58" s="127">
        <f>IF(AZ58=3,G58,0)</f>
        <v>0</v>
      </c>
      <c r="BD58" s="127">
        <f>IF(AZ58=4,G58,0)</f>
        <v>0</v>
      </c>
      <c r="BE58" s="127">
        <f>IF(AZ58=5,G58,0)</f>
        <v>0</v>
      </c>
      <c r="CA58" s="158">
        <v>12</v>
      </c>
      <c r="CB58" s="158">
        <v>0</v>
      </c>
      <c r="CZ58" s="127">
        <v>0</v>
      </c>
    </row>
    <row r="59" spans="1:104" x14ac:dyDescent="0.2">
      <c r="A59" s="152">
        <v>27</v>
      </c>
      <c r="B59" s="153" t="s">
        <v>159</v>
      </c>
      <c r="C59" s="154" t="s">
        <v>160</v>
      </c>
      <c r="D59" s="155" t="s">
        <v>87</v>
      </c>
      <c r="E59" s="156">
        <v>42</v>
      </c>
      <c r="F59" s="156">
        <v>0</v>
      </c>
      <c r="G59" s="157">
        <f>E59*F59</f>
        <v>0</v>
      </c>
      <c r="O59" s="151">
        <v>2</v>
      </c>
      <c r="AA59" s="127">
        <v>12</v>
      </c>
      <c r="AB59" s="127">
        <v>1</v>
      </c>
      <c r="AC59" s="127">
        <v>2</v>
      </c>
      <c r="AZ59" s="127">
        <v>1</v>
      </c>
      <c r="BA59" s="127">
        <f>IF(AZ59=1,G59,0)</f>
        <v>0</v>
      </c>
      <c r="BB59" s="127">
        <f>IF(AZ59=2,G59,0)</f>
        <v>0</v>
      </c>
      <c r="BC59" s="127">
        <f>IF(AZ59=3,G59,0)</f>
        <v>0</v>
      </c>
      <c r="BD59" s="127">
        <f>IF(AZ59=4,G59,0)</f>
        <v>0</v>
      </c>
      <c r="BE59" s="127">
        <f>IF(AZ59=5,G59,0)</f>
        <v>0</v>
      </c>
      <c r="CA59" s="158">
        <v>12</v>
      </c>
      <c r="CB59" s="158">
        <v>1</v>
      </c>
      <c r="CZ59" s="127">
        <v>0</v>
      </c>
    </row>
    <row r="60" spans="1:104" x14ac:dyDescent="0.2">
      <c r="A60" s="166"/>
      <c r="B60" s="167" t="s">
        <v>70</v>
      </c>
      <c r="C60" s="168" t="str">
        <f>CONCATENATE(B57," ",C57)</f>
        <v>89 Ostatní konstrukce na trubním vedení</v>
      </c>
      <c r="D60" s="169"/>
      <c r="E60" s="170"/>
      <c r="F60" s="171"/>
      <c r="G60" s="172">
        <f>SUM(G57:G59)</f>
        <v>0</v>
      </c>
      <c r="O60" s="151">
        <v>4</v>
      </c>
      <c r="BA60" s="173">
        <f>SUM(BA57:BA59)</f>
        <v>0</v>
      </c>
      <c r="BB60" s="173">
        <f>SUM(BB57:BB59)</f>
        <v>0</v>
      </c>
      <c r="BC60" s="173">
        <f>SUM(BC57:BC59)</f>
        <v>0</v>
      </c>
      <c r="BD60" s="173">
        <f>SUM(BD57:BD59)</f>
        <v>0</v>
      </c>
      <c r="BE60" s="173">
        <f>SUM(BE57:BE59)</f>
        <v>0</v>
      </c>
    </row>
    <row r="61" spans="1:104" x14ac:dyDescent="0.2">
      <c r="A61" s="144" t="s">
        <v>67</v>
      </c>
      <c r="B61" s="145" t="s">
        <v>161</v>
      </c>
      <c r="C61" s="146" t="s">
        <v>162</v>
      </c>
      <c r="D61" s="147"/>
      <c r="E61" s="148"/>
      <c r="F61" s="148"/>
      <c r="G61" s="149"/>
      <c r="H61" s="150"/>
      <c r="I61" s="150"/>
      <c r="O61" s="151">
        <v>1</v>
      </c>
    </row>
    <row r="62" spans="1:104" x14ac:dyDescent="0.2">
      <c r="A62" s="152">
        <v>28</v>
      </c>
      <c r="B62" s="153" t="s">
        <v>163</v>
      </c>
      <c r="C62" s="154" t="s">
        <v>164</v>
      </c>
      <c r="D62" s="155" t="s">
        <v>165</v>
      </c>
      <c r="E62" s="156">
        <v>12.203200000000001</v>
      </c>
      <c r="F62" s="156">
        <v>0</v>
      </c>
      <c r="G62" s="157">
        <f>E62*F62</f>
        <v>0</v>
      </c>
      <c r="O62" s="151">
        <v>2</v>
      </c>
      <c r="AA62" s="127">
        <v>7</v>
      </c>
      <c r="AB62" s="127">
        <v>1</v>
      </c>
      <c r="AC62" s="127">
        <v>2</v>
      </c>
      <c r="AZ62" s="127">
        <v>1</v>
      </c>
      <c r="BA62" s="127">
        <f>IF(AZ62=1,G62,0)</f>
        <v>0</v>
      </c>
      <c r="BB62" s="127">
        <f>IF(AZ62=2,G62,0)</f>
        <v>0</v>
      </c>
      <c r="BC62" s="127">
        <f>IF(AZ62=3,G62,0)</f>
        <v>0</v>
      </c>
      <c r="BD62" s="127">
        <f>IF(AZ62=4,G62,0)</f>
        <v>0</v>
      </c>
      <c r="BE62" s="127">
        <f>IF(AZ62=5,G62,0)</f>
        <v>0</v>
      </c>
      <c r="CA62" s="158">
        <v>7</v>
      </c>
      <c r="CB62" s="158">
        <v>1</v>
      </c>
      <c r="CZ62" s="127">
        <v>0</v>
      </c>
    </row>
    <row r="63" spans="1:104" x14ac:dyDescent="0.2">
      <c r="A63" s="166"/>
      <c r="B63" s="167" t="s">
        <v>70</v>
      </c>
      <c r="C63" s="168" t="str">
        <f>CONCATENATE(B61," ",C61)</f>
        <v>99 Staveništní přesun hmot</v>
      </c>
      <c r="D63" s="169"/>
      <c r="E63" s="170"/>
      <c r="F63" s="171"/>
      <c r="G63" s="172">
        <f>SUM(G61:G62)</f>
        <v>0</v>
      </c>
      <c r="O63" s="151">
        <v>4</v>
      </c>
      <c r="BA63" s="173">
        <f>SUM(BA61:BA62)</f>
        <v>0</v>
      </c>
      <c r="BB63" s="173">
        <f>SUM(BB61:BB62)</f>
        <v>0</v>
      </c>
      <c r="BC63" s="173">
        <f>SUM(BC61:BC62)</f>
        <v>0</v>
      </c>
      <c r="BD63" s="173">
        <f>SUM(BD61:BD62)</f>
        <v>0</v>
      </c>
      <c r="BE63" s="173">
        <f>SUM(BE61:BE62)</f>
        <v>0</v>
      </c>
    </row>
    <row r="64" spans="1:104" x14ac:dyDescent="0.2">
      <c r="A64" s="144" t="s">
        <v>67</v>
      </c>
      <c r="B64" s="145" t="s">
        <v>166</v>
      </c>
      <c r="C64" s="146" t="s">
        <v>167</v>
      </c>
      <c r="D64" s="147"/>
      <c r="E64" s="148"/>
      <c r="F64" s="148"/>
      <c r="G64" s="149"/>
      <c r="H64" s="150"/>
      <c r="I64" s="150"/>
      <c r="O64" s="151">
        <v>1</v>
      </c>
    </row>
    <row r="65" spans="1:104" x14ac:dyDescent="0.2">
      <c r="A65" s="152">
        <v>29</v>
      </c>
      <c r="B65" s="153" t="s">
        <v>168</v>
      </c>
      <c r="C65" s="154" t="s">
        <v>169</v>
      </c>
      <c r="D65" s="155" t="s">
        <v>139</v>
      </c>
      <c r="E65" s="156">
        <v>1</v>
      </c>
      <c r="F65" s="156">
        <v>0</v>
      </c>
      <c r="G65" s="157">
        <f>E65*F65</f>
        <v>0</v>
      </c>
      <c r="O65" s="151">
        <v>2</v>
      </c>
      <c r="AA65" s="127">
        <v>1</v>
      </c>
      <c r="AB65" s="127">
        <v>7</v>
      </c>
      <c r="AC65" s="127">
        <v>7</v>
      </c>
      <c r="AZ65" s="127">
        <v>2</v>
      </c>
      <c r="BA65" s="127">
        <f>IF(AZ65=1,G65,0)</f>
        <v>0</v>
      </c>
      <c r="BB65" s="127">
        <f>IF(AZ65=2,G65,0)</f>
        <v>0</v>
      </c>
      <c r="BC65" s="127">
        <f>IF(AZ65=3,G65,0)</f>
        <v>0</v>
      </c>
      <c r="BD65" s="127">
        <f>IF(AZ65=4,G65,0)</f>
        <v>0</v>
      </c>
      <c r="BE65" s="127">
        <f>IF(AZ65=5,G65,0)</f>
        <v>0</v>
      </c>
      <c r="CA65" s="158">
        <v>1</v>
      </c>
      <c r="CB65" s="158">
        <v>7</v>
      </c>
      <c r="CZ65" s="127">
        <v>3.0000000000000001E-5</v>
      </c>
    </row>
    <row r="66" spans="1:104" ht="22.5" x14ac:dyDescent="0.2">
      <c r="A66" s="152">
        <v>30</v>
      </c>
      <c r="B66" s="153" t="s">
        <v>170</v>
      </c>
      <c r="C66" s="154" t="s">
        <v>171</v>
      </c>
      <c r="D66" s="155" t="s">
        <v>139</v>
      </c>
      <c r="E66" s="156">
        <v>1</v>
      </c>
      <c r="F66" s="156">
        <v>0</v>
      </c>
      <c r="G66" s="157">
        <f>E66*F66</f>
        <v>0</v>
      </c>
      <c r="O66" s="151">
        <v>2</v>
      </c>
      <c r="AA66" s="127">
        <v>12</v>
      </c>
      <c r="AB66" s="127">
        <v>1</v>
      </c>
      <c r="AC66" s="127">
        <v>37</v>
      </c>
      <c r="AZ66" s="127">
        <v>2</v>
      </c>
      <c r="BA66" s="127">
        <f>IF(AZ66=1,G66,0)</f>
        <v>0</v>
      </c>
      <c r="BB66" s="127">
        <f>IF(AZ66=2,G66,0)</f>
        <v>0</v>
      </c>
      <c r="BC66" s="127">
        <f>IF(AZ66=3,G66,0)</f>
        <v>0</v>
      </c>
      <c r="BD66" s="127">
        <f>IF(AZ66=4,G66,0)</f>
        <v>0</v>
      </c>
      <c r="BE66" s="127">
        <f>IF(AZ66=5,G66,0)</f>
        <v>0</v>
      </c>
      <c r="CA66" s="158">
        <v>12</v>
      </c>
      <c r="CB66" s="158">
        <v>1</v>
      </c>
      <c r="CZ66" s="127">
        <v>1.9400000000000001E-3</v>
      </c>
    </row>
    <row r="67" spans="1:104" x14ac:dyDescent="0.2">
      <c r="A67" s="159"/>
      <c r="B67" s="160"/>
      <c r="C67" s="204" t="s">
        <v>172</v>
      </c>
      <c r="D67" s="205"/>
      <c r="E67" s="205"/>
      <c r="F67" s="205"/>
      <c r="G67" s="206"/>
      <c r="L67" s="161" t="s">
        <v>172</v>
      </c>
      <c r="O67" s="151">
        <v>3</v>
      </c>
    </row>
    <row r="68" spans="1:104" x14ac:dyDescent="0.2">
      <c r="A68" s="159"/>
      <c r="B68" s="160"/>
      <c r="C68" s="204" t="s">
        <v>173</v>
      </c>
      <c r="D68" s="205"/>
      <c r="E68" s="205"/>
      <c r="F68" s="205"/>
      <c r="G68" s="206"/>
      <c r="L68" s="161" t="s">
        <v>173</v>
      </c>
      <c r="O68" s="151">
        <v>3</v>
      </c>
    </row>
    <row r="69" spans="1:104" x14ac:dyDescent="0.2">
      <c r="A69" s="152">
        <v>31</v>
      </c>
      <c r="B69" s="153" t="s">
        <v>174</v>
      </c>
      <c r="C69" s="154" t="s">
        <v>175</v>
      </c>
      <c r="D69" s="155" t="s">
        <v>58</v>
      </c>
      <c r="E69" s="156">
        <v>0.68</v>
      </c>
      <c r="F69" s="156">
        <v>0</v>
      </c>
      <c r="G69" s="157">
        <f>E69*F69</f>
        <v>0</v>
      </c>
      <c r="O69" s="151">
        <v>2</v>
      </c>
      <c r="AA69" s="127">
        <v>7</v>
      </c>
      <c r="AB69" s="127">
        <v>1002</v>
      </c>
      <c r="AC69" s="127">
        <v>5</v>
      </c>
      <c r="AZ69" s="127">
        <v>2</v>
      </c>
      <c r="BA69" s="127">
        <f>IF(AZ69=1,G69,0)</f>
        <v>0</v>
      </c>
      <c r="BB69" s="127">
        <f>IF(AZ69=2,G69,0)</f>
        <v>0</v>
      </c>
      <c r="BC69" s="127">
        <f>IF(AZ69=3,G69,0)</f>
        <v>0</v>
      </c>
      <c r="BD69" s="127">
        <f>IF(AZ69=4,G69,0)</f>
        <v>0</v>
      </c>
      <c r="BE69" s="127">
        <f>IF(AZ69=5,G69,0)</f>
        <v>0</v>
      </c>
      <c r="CA69" s="158">
        <v>7</v>
      </c>
      <c r="CB69" s="158">
        <v>1002</v>
      </c>
      <c r="CZ69" s="127">
        <v>0</v>
      </c>
    </row>
    <row r="70" spans="1:104" x14ac:dyDescent="0.2">
      <c r="A70" s="166"/>
      <c r="B70" s="167" t="s">
        <v>70</v>
      </c>
      <c r="C70" s="168" t="str">
        <f>CONCATENATE(B64," ",C64)</f>
        <v>724 Strojní vybavení</v>
      </c>
      <c r="D70" s="169"/>
      <c r="E70" s="170"/>
      <c r="F70" s="171"/>
      <c r="G70" s="172">
        <f>SUM(G64:G69)</f>
        <v>0</v>
      </c>
      <c r="O70" s="151">
        <v>4</v>
      </c>
      <c r="BA70" s="173">
        <f>SUM(BA64:BA69)</f>
        <v>0</v>
      </c>
      <c r="BB70" s="173">
        <f>SUM(BB64:BB69)</f>
        <v>0</v>
      </c>
      <c r="BC70" s="173">
        <f>SUM(BC64:BC69)</f>
        <v>0</v>
      </c>
      <c r="BD70" s="173">
        <f>SUM(BD64:BD69)</f>
        <v>0</v>
      </c>
      <c r="BE70" s="173">
        <f>SUM(BE64:BE69)</f>
        <v>0</v>
      </c>
    </row>
    <row r="71" spans="1:104" x14ac:dyDescent="0.2">
      <c r="A71" s="144" t="s">
        <v>67</v>
      </c>
      <c r="B71" s="145" t="s">
        <v>176</v>
      </c>
      <c r="C71" s="146" t="s">
        <v>177</v>
      </c>
      <c r="D71" s="147"/>
      <c r="E71" s="148"/>
      <c r="F71" s="148"/>
      <c r="G71" s="149"/>
      <c r="H71" s="150"/>
      <c r="I71" s="150"/>
      <c r="O71" s="151">
        <v>1</v>
      </c>
    </row>
    <row r="72" spans="1:104" x14ac:dyDescent="0.2">
      <c r="A72" s="152">
        <v>32</v>
      </c>
      <c r="B72" s="153" t="s">
        <v>178</v>
      </c>
      <c r="C72" s="154" t="s">
        <v>179</v>
      </c>
      <c r="D72" s="155" t="s">
        <v>165</v>
      </c>
      <c r="E72" s="156">
        <v>2.2320000000000002</v>
      </c>
      <c r="F72" s="156">
        <v>0</v>
      </c>
      <c r="G72" s="157">
        <f t="shared" ref="G72:G79" si="0">E72*F72</f>
        <v>0</v>
      </c>
      <c r="O72" s="151">
        <v>2</v>
      </c>
      <c r="AA72" s="127">
        <v>8</v>
      </c>
      <c r="AB72" s="127">
        <v>1</v>
      </c>
      <c r="AC72" s="127">
        <v>3</v>
      </c>
      <c r="AZ72" s="127">
        <v>1</v>
      </c>
      <c r="BA72" s="127">
        <f t="shared" ref="BA72:BA79" si="1">IF(AZ72=1,G72,0)</f>
        <v>0</v>
      </c>
      <c r="BB72" s="127">
        <f t="shared" ref="BB72:BB79" si="2">IF(AZ72=2,G72,0)</f>
        <v>0</v>
      </c>
      <c r="BC72" s="127">
        <f t="shared" ref="BC72:BC79" si="3">IF(AZ72=3,G72,0)</f>
        <v>0</v>
      </c>
      <c r="BD72" s="127">
        <f t="shared" ref="BD72:BD79" si="4">IF(AZ72=4,G72,0)</f>
        <v>0</v>
      </c>
      <c r="BE72" s="127">
        <f t="shared" ref="BE72:BE79" si="5">IF(AZ72=5,G72,0)</f>
        <v>0</v>
      </c>
      <c r="CA72" s="158">
        <v>8</v>
      </c>
      <c r="CB72" s="158">
        <v>1</v>
      </c>
      <c r="CZ72" s="127">
        <v>0</v>
      </c>
    </row>
    <row r="73" spans="1:104" x14ac:dyDescent="0.2">
      <c r="A73" s="152">
        <v>33</v>
      </c>
      <c r="B73" s="153" t="s">
        <v>180</v>
      </c>
      <c r="C73" s="154" t="s">
        <v>181</v>
      </c>
      <c r="D73" s="155" t="s">
        <v>165</v>
      </c>
      <c r="E73" s="156">
        <v>4.4640000000000004</v>
      </c>
      <c r="F73" s="156">
        <v>0</v>
      </c>
      <c r="G73" s="157">
        <f t="shared" si="0"/>
        <v>0</v>
      </c>
      <c r="O73" s="151">
        <v>2</v>
      </c>
      <c r="AA73" s="127">
        <v>8</v>
      </c>
      <c r="AB73" s="127">
        <v>0</v>
      </c>
      <c r="AC73" s="127">
        <v>3</v>
      </c>
      <c r="AZ73" s="127">
        <v>1</v>
      </c>
      <c r="BA73" s="127">
        <f t="shared" si="1"/>
        <v>0</v>
      </c>
      <c r="BB73" s="127">
        <f t="shared" si="2"/>
        <v>0</v>
      </c>
      <c r="BC73" s="127">
        <f t="shared" si="3"/>
        <v>0</v>
      </c>
      <c r="BD73" s="127">
        <f t="shared" si="4"/>
        <v>0</v>
      </c>
      <c r="BE73" s="127">
        <f t="shared" si="5"/>
        <v>0</v>
      </c>
      <c r="CA73" s="158">
        <v>8</v>
      </c>
      <c r="CB73" s="158">
        <v>0</v>
      </c>
      <c r="CZ73" s="127">
        <v>0</v>
      </c>
    </row>
    <row r="74" spans="1:104" x14ac:dyDescent="0.2">
      <c r="A74" s="152">
        <v>34</v>
      </c>
      <c r="B74" s="153" t="s">
        <v>182</v>
      </c>
      <c r="C74" s="154" t="s">
        <v>183</v>
      </c>
      <c r="D74" s="155" t="s">
        <v>165</v>
      </c>
      <c r="E74" s="156">
        <v>42.408000000000001</v>
      </c>
      <c r="F74" s="156">
        <v>0</v>
      </c>
      <c r="G74" s="157">
        <f t="shared" si="0"/>
        <v>0</v>
      </c>
      <c r="O74" s="151">
        <v>2</v>
      </c>
      <c r="AA74" s="127">
        <v>8</v>
      </c>
      <c r="AB74" s="127">
        <v>1</v>
      </c>
      <c r="AC74" s="127">
        <v>3</v>
      </c>
      <c r="AZ74" s="127">
        <v>1</v>
      </c>
      <c r="BA74" s="127">
        <f t="shared" si="1"/>
        <v>0</v>
      </c>
      <c r="BB74" s="127">
        <f t="shared" si="2"/>
        <v>0</v>
      </c>
      <c r="BC74" s="127">
        <f t="shared" si="3"/>
        <v>0</v>
      </c>
      <c r="BD74" s="127">
        <f t="shared" si="4"/>
        <v>0</v>
      </c>
      <c r="BE74" s="127">
        <f t="shared" si="5"/>
        <v>0</v>
      </c>
      <c r="CA74" s="158">
        <v>8</v>
      </c>
      <c r="CB74" s="158">
        <v>1</v>
      </c>
      <c r="CZ74" s="127">
        <v>0</v>
      </c>
    </row>
    <row r="75" spans="1:104" x14ac:dyDescent="0.2">
      <c r="A75" s="152">
        <v>35</v>
      </c>
      <c r="B75" s="153" t="s">
        <v>184</v>
      </c>
      <c r="C75" s="154" t="s">
        <v>185</v>
      </c>
      <c r="D75" s="155" t="s">
        <v>165</v>
      </c>
      <c r="E75" s="156">
        <v>2.2320000000000002</v>
      </c>
      <c r="F75" s="156">
        <v>0</v>
      </c>
      <c r="G75" s="157">
        <f t="shared" si="0"/>
        <v>0</v>
      </c>
      <c r="O75" s="151">
        <v>2</v>
      </c>
      <c r="AA75" s="127">
        <v>8</v>
      </c>
      <c r="AB75" s="127">
        <v>1</v>
      </c>
      <c r="AC75" s="127">
        <v>3</v>
      </c>
      <c r="AZ75" s="127">
        <v>1</v>
      </c>
      <c r="BA75" s="127">
        <f t="shared" si="1"/>
        <v>0</v>
      </c>
      <c r="BB75" s="127">
        <f t="shared" si="2"/>
        <v>0</v>
      </c>
      <c r="BC75" s="127">
        <f t="shared" si="3"/>
        <v>0</v>
      </c>
      <c r="BD75" s="127">
        <f t="shared" si="4"/>
        <v>0</v>
      </c>
      <c r="BE75" s="127">
        <f t="shared" si="5"/>
        <v>0</v>
      </c>
      <c r="CA75" s="158">
        <v>8</v>
      </c>
      <c r="CB75" s="158">
        <v>1</v>
      </c>
      <c r="CZ75" s="127">
        <v>0</v>
      </c>
    </row>
    <row r="76" spans="1:104" x14ac:dyDescent="0.2">
      <c r="A76" s="152">
        <v>36</v>
      </c>
      <c r="B76" s="153" t="s">
        <v>186</v>
      </c>
      <c r="C76" s="154" t="s">
        <v>187</v>
      </c>
      <c r="D76" s="155" t="s">
        <v>165</v>
      </c>
      <c r="E76" s="156">
        <v>2.2320000000000002</v>
      </c>
      <c r="F76" s="156">
        <v>0</v>
      </c>
      <c r="G76" s="157">
        <f t="shared" si="0"/>
        <v>0</v>
      </c>
      <c r="O76" s="151">
        <v>2</v>
      </c>
      <c r="AA76" s="127">
        <v>8</v>
      </c>
      <c r="AB76" s="127">
        <v>0</v>
      </c>
      <c r="AC76" s="127">
        <v>3</v>
      </c>
      <c r="AZ76" s="127">
        <v>1</v>
      </c>
      <c r="BA76" s="127">
        <f t="shared" si="1"/>
        <v>0</v>
      </c>
      <c r="BB76" s="127">
        <f t="shared" si="2"/>
        <v>0</v>
      </c>
      <c r="BC76" s="127">
        <f t="shared" si="3"/>
        <v>0</v>
      </c>
      <c r="BD76" s="127">
        <f t="shared" si="4"/>
        <v>0</v>
      </c>
      <c r="BE76" s="127">
        <f t="shared" si="5"/>
        <v>0</v>
      </c>
      <c r="CA76" s="158">
        <v>8</v>
      </c>
      <c r="CB76" s="158">
        <v>0</v>
      </c>
      <c r="CZ76" s="127">
        <v>0</v>
      </c>
    </row>
    <row r="77" spans="1:104" x14ac:dyDescent="0.2">
      <c r="A77" s="152">
        <v>37</v>
      </c>
      <c r="B77" s="153" t="s">
        <v>188</v>
      </c>
      <c r="C77" s="154" t="s">
        <v>189</v>
      </c>
      <c r="D77" s="155" t="s">
        <v>165</v>
      </c>
      <c r="E77" s="156">
        <v>53.567999999999998</v>
      </c>
      <c r="F77" s="156">
        <v>0</v>
      </c>
      <c r="G77" s="157">
        <f t="shared" si="0"/>
        <v>0</v>
      </c>
      <c r="O77" s="151">
        <v>2</v>
      </c>
      <c r="AA77" s="127">
        <v>8</v>
      </c>
      <c r="AB77" s="127">
        <v>0</v>
      </c>
      <c r="AC77" s="127">
        <v>3</v>
      </c>
      <c r="AZ77" s="127">
        <v>1</v>
      </c>
      <c r="BA77" s="127">
        <f t="shared" si="1"/>
        <v>0</v>
      </c>
      <c r="BB77" s="127">
        <f t="shared" si="2"/>
        <v>0</v>
      </c>
      <c r="BC77" s="127">
        <f t="shared" si="3"/>
        <v>0</v>
      </c>
      <c r="BD77" s="127">
        <f t="shared" si="4"/>
        <v>0</v>
      </c>
      <c r="BE77" s="127">
        <f t="shared" si="5"/>
        <v>0</v>
      </c>
      <c r="CA77" s="158">
        <v>8</v>
      </c>
      <c r="CB77" s="158">
        <v>0</v>
      </c>
      <c r="CZ77" s="127">
        <v>0</v>
      </c>
    </row>
    <row r="78" spans="1:104" x14ac:dyDescent="0.2">
      <c r="A78" s="152">
        <v>38</v>
      </c>
      <c r="B78" s="153" t="s">
        <v>190</v>
      </c>
      <c r="C78" s="154" t="s">
        <v>191</v>
      </c>
      <c r="D78" s="155" t="s">
        <v>165</v>
      </c>
      <c r="E78" s="156">
        <v>2.2320000000000002</v>
      </c>
      <c r="F78" s="156">
        <v>0</v>
      </c>
      <c r="G78" s="157">
        <f t="shared" si="0"/>
        <v>0</v>
      </c>
      <c r="O78" s="151">
        <v>2</v>
      </c>
      <c r="AA78" s="127">
        <v>8</v>
      </c>
      <c r="AB78" s="127">
        <v>0</v>
      </c>
      <c r="AC78" s="127">
        <v>3</v>
      </c>
      <c r="AZ78" s="127">
        <v>1</v>
      </c>
      <c r="BA78" s="127">
        <f t="shared" si="1"/>
        <v>0</v>
      </c>
      <c r="BB78" s="127">
        <f t="shared" si="2"/>
        <v>0</v>
      </c>
      <c r="BC78" s="127">
        <f t="shared" si="3"/>
        <v>0</v>
      </c>
      <c r="BD78" s="127">
        <f t="shared" si="4"/>
        <v>0</v>
      </c>
      <c r="BE78" s="127">
        <f t="shared" si="5"/>
        <v>0</v>
      </c>
      <c r="CA78" s="158">
        <v>8</v>
      </c>
      <c r="CB78" s="158">
        <v>0</v>
      </c>
      <c r="CZ78" s="127">
        <v>0</v>
      </c>
    </row>
    <row r="79" spans="1:104" x14ac:dyDescent="0.2">
      <c r="A79" s="152">
        <v>39</v>
      </c>
      <c r="B79" s="153" t="s">
        <v>192</v>
      </c>
      <c r="C79" s="154" t="s">
        <v>193</v>
      </c>
      <c r="D79" s="155" t="s">
        <v>165</v>
      </c>
      <c r="E79" s="156">
        <v>2.2320000000000002</v>
      </c>
      <c r="F79" s="156">
        <v>0</v>
      </c>
      <c r="G79" s="157">
        <f t="shared" si="0"/>
        <v>0</v>
      </c>
      <c r="O79" s="151">
        <v>2</v>
      </c>
      <c r="AA79" s="127">
        <v>8</v>
      </c>
      <c r="AB79" s="127">
        <v>0</v>
      </c>
      <c r="AC79" s="127">
        <v>3</v>
      </c>
      <c r="AZ79" s="127">
        <v>1</v>
      </c>
      <c r="BA79" s="127">
        <f t="shared" si="1"/>
        <v>0</v>
      </c>
      <c r="BB79" s="127">
        <f t="shared" si="2"/>
        <v>0</v>
      </c>
      <c r="BC79" s="127">
        <f t="shared" si="3"/>
        <v>0</v>
      </c>
      <c r="BD79" s="127">
        <f t="shared" si="4"/>
        <v>0</v>
      </c>
      <c r="BE79" s="127">
        <f t="shared" si="5"/>
        <v>0</v>
      </c>
      <c r="CA79" s="158">
        <v>8</v>
      </c>
      <c r="CB79" s="158">
        <v>0</v>
      </c>
      <c r="CZ79" s="127">
        <v>0</v>
      </c>
    </row>
    <row r="80" spans="1:104" x14ac:dyDescent="0.2">
      <c r="A80" s="166"/>
      <c r="B80" s="167" t="s">
        <v>70</v>
      </c>
      <c r="C80" s="168" t="str">
        <f>CONCATENATE(B71," ",C71)</f>
        <v>D96 Přesuny suti a vybouraných hmot</v>
      </c>
      <c r="D80" s="169"/>
      <c r="E80" s="170"/>
      <c r="F80" s="171"/>
      <c r="G80" s="172">
        <f>SUM(G71:G79)</f>
        <v>0</v>
      </c>
      <c r="O80" s="151">
        <v>4</v>
      </c>
      <c r="BA80" s="173">
        <f>SUM(BA71:BA79)</f>
        <v>0</v>
      </c>
      <c r="BB80" s="173">
        <f>SUM(BB71:BB79)</f>
        <v>0</v>
      </c>
      <c r="BC80" s="173">
        <f>SUM(BC71:BC79)</f>
        <v>0</v>
      </c>
      <c r="BD80" s="173">
        <f>SUM(BD71:BD79)</f>
        <v>0</v>
      </c>
      <c r="BE80" s="173">
        <f>SUM(BE71:BE79)</f>
        <v>0</v>
      </c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E99" s="127"/>
    </row>
    <row r="100" spans="1:7" x14ac:dyDescent="0.2">
      <c r="E100" s="127"/>
    </row>
    <row r="101" spans="1:7" x14ac:dyDescent="0.2">
      <c r="E101" s="127"/>
    </row>
    <row r="102" spans="1:7" x14ac:dyDescent="0.2">
      <c r="E102" s="127"/>
    </row>
    <row r="103" spans="1:7" x14ac:dyDescent="0.2">
      <c r="E103" s="127"/>
    </row>
    <row r="104" spans="1:7" x14ac:dyDescent="0.2">
      <c r="A104" s="174"/>
      <c r="B104" s="174"/>
      <c r="C104" s="174"/>
      <c r="D104" s="174"/>
      <c r="E104" s="174"/>
      <c r="F104" s="174"/>
      <c r="G104" s="174"/>
    </row>
    <row r="105" spans="1:7" x14ac:dyDescent="0.2">
      <c r="A105" s="174"/>
      <c r="B105" s="174"/>
      <c r="C105" s="174"/>
      <c r="D105" s="174"/>
      <c r="E105" s="174"/>
      <c r="F105" s="174"/>
      <c r="G105" s="174"/>
    </row>
    <row r="106" spans="1:7" x14ac:dyDescent="0.2">
      <c r="A106" s="174"/>
      <c r="B106" s="174"/>
      <c r="C106" s="174"/>
      <c r="D106" s="174"/>
      <c r="E106" s="174"/>
      <c r="F106" s="174"/>
      <c r="G106" s="174"/>
    </row>
    <row r="107" spans="1:7" x14ac:dyDescent="0.2">
      <c r="A107" s="174"/>
      <c r="B107" s="174"/>
      <c r="C107" s="174"/>
      <c r="D107" s="174"/>
      <c r="E107" s="174"/>
      <c r="F107" s="174"/>
      <c r="G107" s="174"/>
    </row>
    <row r="108" spans="1:7" x14ac:dyDescent="0.2">
      <c r="E108" s="127"/>
    </row>
    <row r="109" spans="1:7" x14ac:dyDescent="0.2">
      <c r="E109" s="127"/>
    </row>
    <row r="110" spans="1:7" x14ac:dyDescent="0.2">
      <c r="E110" s="127"/>
    </row>
    <row r="111" spans="1:7" x14ac:dyDescent="0.2">
      <c r="E111" s="127"/>
    </row>
    <row r="112" spans="1:7" x14ac:dyDescent="0.2">
      <c r="E112" s="127"/>
    </row>
    <row r="113" spans="5:5" x14ac:dyDescent="0.2">
      <c r="E113" s="127"/>
    </row>
    <row r="114" spans="5:5" x14ac:dyDescent="0.2">
      <c r="E114" s="127"/>
    </row>
    <row r="115" spans="5:5" x14ac:dyDescent="0.2">
      <c r="E115" s="127"/>
    </row>
    <row r="116" spans="5:5" x14ac:dyDescent="0.2">
      <c r="E116" s="127"/>
    </row>
    <row r="117" spans="5:5" x14ac:dyDescent="0.2">
      <c r="E117" s="127"/>
    </row>
    <row r="118" spans="5:5" x14ac:dyDescent="0.2">
      <c r="E118" s="127"/>
    </row>
    <row r="119" spans="5:5" x14ac:dyDescent="0.2">
      <c r="E119" s="127"/>
    </row>
    <row r="120" spans="5:5" x14ac:dyDescent="0.2">
      <c r="E120" s="127"/>
    </row>
    <row r="121" spans="5:5" x14ac:dyDescent="0.2">
      <c r="E121" s="127"/>
    </row>
    <row r="122" spans="5:5" x14ac:dyDescent="0.2">
      <c r="E122" s="127"/>
    </row>
    <row r="123" spans="5:5" x14ac:dyDescent="0.2">
      <c r="E123" s="127"/>
    </row>
    <row r="124" spans="5:5" x14ac:dyDescent="0.2">
      <c r="E124" s="127"/>
    </row>
    <row r="125" spans="5:5" x14ac:dyDescent="0.2">
      <c r="E125" s="127"/>
    </row>
    <row r="126" spans="5:5" x14ac:dyDescent="0.2">
      <c r="E126" s="127"/>
    </row>
    <row r="127" spans="5:5" x14ac:dyDescent="0.2">
      <c r="E127" s="127"/>
    </row>
    <row r="128" spans="5:5" x14ac:dyDescent="0.2">
      <c r="E128" s="127"/>
    </row>
    <row r="129" spans="1:7" x14ac:dyDescent="0.2">
      <c r="E129" s="127"/>
    </row>
    <row r="130" spans="1:7" x14ac:dyDescent="0.2">
      <c r="E130" s="127"/>
    </row>
    <row r="131" spans="1:7" x14ac:dyDescent="0.2">
      <c r="E131" s="127"/>
    </row>
    <row r="132" spans="1:7" x14ac:dyDescent="0.2">
      <c r="E132" s="127"/>
    </row>
    <row r="133" spans="1:7" x14ac:dyDescent="0.2">
      <c r="E133" s="127"/>
    </row>
    <row r="134" spans="1:7" x14ac:dyDescent="0.2">
      <c r="E134" s="127"/>
    </row>
    <row r="135" spans="1:7" x14ac:dyDescent="0.2">
      <c r="E135" s="127"/>
    </row>
    <row r="136" spans="1:7" x14ac:dyDescent="0.2">
      <c r="E136" s="127"/>
    </row>
    <row r="137" spans="1:7" x14ac:dyDescent="0.2">
      <c r="E137" s="127"/>
    </row>
    <row r="138" spans="1:7" x14ac:dyDescent="0.2">
      <c r="E138" s="127"/>
    </row>
    <row r="139" spans="1:7" x14ac:dyDescent="0.2">
      <c r="A139" s="175"/>
      <c r="B139" s="175"/>
    </row>
    <row r="140" spans="1:7" x14ac:dyDescent="0.2">
      <c r="A140" s="174"/>
      <c r="B140" s="174"/>
      <c r="C140" s="177"/>
      <c r="D140" s="177"/>
      <c r="E140" s="178"/>
      <c r="F140" s="177"/>
      <c r="G140" s="179"/>
    </row>
    <row r="141" spans="1:7" x14ac:dyDescent="0.2">
      <c r="A141" s="180"/>
      <c r="B141" s="180"/>
      <c r="C141" s="174"/>
      <c r="D141" s="174"/>
      <c r="E141" s="181"/>
      <c r="F141" s="174"/>
      <c r="G141" s="174"/>
    </row>
    <row r="142" spans="1:7" x14ac:dyDescent="0.2">
      <c r="A142" s="174"/>
      <c r="B142" s="174"/>
      <c r="C142" s="174"/>
      <c r="D142" s="174"/>
      <c r="E142" s="181"/>
      <c r="F142" s="174"/>
      <c r="G142" s="174"/>
    </row>
    <row r="143" spans="1:7" x14ac:dyDescent="0.2">
      <c r="A143" s="174"/>
      <c r="B143" s="174"/>
      <c r="C143" s="174"/>
      <c r="D143" s="174"/>
      <c r="E143" s="181"/>
      <c r="F143" s="174"/>
      <c r="G143" s="174"/>
    </row>
    <row r="144" spans="1:7" x14ac:dyDescent="0.2">
      <c r="A144" s="174"/>
      <c r="B144" s="174"/>
      <c r="C144" s="174"/>
      <c r="D144" s="174"/>
      <c r="E144" s="181"/>
      <c r="F144" s="174"/>
      <c r="G144" s="174"/>
    </row>
    <row r="145" spans="1:7" x14ac:dyDescent="0.2">
      <c r="A145" s="174"/>
      <c r="B145" s="174"/>
      <c r="C145" s="174"/>
      <c r="D145" s="174"/>
      <c r="E145" s="181"/>
      <c r="F145" s="174"/>
      <c r="G145" s="174"/>
    </row>
    <row r="146" spans="1:7" x14ac:dyDescent="0.2">
      <c r="A146" s="174"/>
      <c r="B146" s="174"/>
      <c r="C146" s="174"/>
      <c r="D146" s="174"/>
      <c r="E146" s="181"/>
      <c r="F146" s="174"/>
      <c r="G146" s="174"/>
    </row>
    <row r="147" spans="1:7" x14ac:dyDescent="0.2">
      <c r="A147" s="174"/>
      <c r="B147" s="174"/>
      <c r="C147" s="174"/>
      <c r="D147" s="174"/>
      <c r="E147" s="181"/>
      <c r="F147" s="174"/>
      <c r="G147" s="174"/>
    </row>
    <row r="148" spans="1:7" x14ac:dyDescent="0.2">
      <c r="A148" s="174"/>
      <c r="B148" s="174"/>
      <c r="C148" s="174"/>
      <c r="D148" s="174"/>
      <c r="E148" s="181"/>
      <c r="F148" s="174"/>
      <c r="G148" s="174"/>
    </row>
    <row r="149" spans="1:7" x14ac:dyDescent="0.2">
      <c r="A149" s="174"/>
      <c r="B149" s="174"/>
      <c r="C149" s="174"/>
      <c r="D149" s="174"/>
      <c r="E149" s="181"/>
      <c r="F149" s="174"/>
      <c r="G149" s="174"/>
    </row>
    <row r="150" spans="1:7" x14ac:dyDescent="0.2">
      <c r="A150" s="174"/>
      <c r="B150" s="174"/>
      <c r="C150" s="174"/>
      <c r="D150" s="174"/>
      <c r="E150" s="181"/>
      <c r="F150" s="174"/>
      <c r="G150" s="174"/>
    </row>
    <row r="151" spans="1:7" x14ac:dyDescent="0.2">
      <c r="A151" s="174"/>
      <c r="B151" s="174"/>
      <c r="C151" s="174"/>
      <c r="D151" s="174"/>
      <c r="E151" s="181"/>
      <c r="F151" s="174"/>
      <c r="G151" s="174"/>
    </row>
    <row r="152" spans="1:7" x14ac:dyDescent="0.2">
      <c r="A152" s="174"/>
      <c r="B152" s="174"/>
      <c r="C152" s="174"/>
      <c r="D152" s="174"/>
      <c r="E152" s="181"/>
      <c r="F152" s="174"/>
      <c r="G152" s="174"/>
    </row>
    <row r="153" spans="1:7" x14ac:dyDescent="0.2">
      <c r="A153" s="174"/>
      <c r="B153" s="174"/>
      <c r="C153" s="174"/>
      <c r="D153" s="174"/>
      <c r="E153" s="181"/>
      <c r="F153" s="174"/>
      <c r="G153" s="174"/>
    </row>
  </sheetData>
  <mergeCells count="21">
    <mergeCell ref="C14:G14"/>
    <mergeCell ref="C16:D16"/>
    <mergeCell ref="C19:D19"/>
    <mergeCell ref="A1:G1"/>
    <mergeCell ref="A3:B3"/>
    <mergeCell ref="A4:B4"/>
    <mergeCell ref="E4:G4"/>
    <mergeCell ref="C12:G12"/>
    <mergeCell ref="C32:G32"/>
    <mergeCell ref="C33:D33"/>
    <mergeCell ref="C40:G40"/>
    <mergeCell ref="C21:D21"/>
    <mergeCell ref="C23:G23"/>
    <mergeCell ref="C24:D24"/>
    <mergeCell ref="C26:G26"/>
    <mergeCell ref="C27:D27"/>
    <mergeCell ref="C67:G67"/>
    <mergeCell ref="C68:G68"/>
    <mergeCell ref="C46:G46"/>
    <mergeCell ref="C53:G53"/>
    <mergeCell ref="C55:G5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2016-03-23T12:41:37Z</cp:lastPrinted>
  <dcterms:created xsi:type="dcterms:W3CDTF">2016-03-15T10:08:11Z</dcterms:created>
  <dcterms:modified xsi:type="dcterms:W3CDTF">2016-03-23T12:57:29Z</dcterms:modified>
</cp:coreProperties>
</file>